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1D9702CE-A2A8-47A5-8E6C-D9CFEA7612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はじめに" sheetId="26" r:id="rId1"/>
    <sheet name="土質試験" sheetId="20" r:id="rId2"/>
    <sheet name="岩石試験" sheetId="21" r:id="rId3"/>
    <sheet name="バックデータ" sheetId="3" state="hidden" r:id="rId4"/>
  </sheets>
  <definedNames>
    <definedName name="_xlnm.Print_Area" localSheetId="2">OFFSET(岩石試験!$A$1,0,0,岩石試験!$AD$1,29)</definedName>
    <definedName name="_xlnm.Print_Area" localSheetId="1">OFFSET(土質試験!$A$1,0,0,土質試験!$AD$1,29)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20" l="1"/>
  <c r="D97" i="20" s="1"/>
  <c r="D143" i="20" s="1"/>
  <c r="D189" i="20" s="1"/>
  <c r="D235" i="20" s="1"/>
  <c r="D281" i="20" s="1"/>
  <c r="D327" i="20" s="1"/>
  <c r="D373" i="20" s="1"/>
  <c r="D419" i="20" s="1"/>
  <c r="A41" i="20"/>
  <c r="R47" i="20"/>
  <c r="D48" i="20"/>
  <c r="H55" i="21"/>
  <c r="H101" i="21" s="1"/>
  <c r="H147" i="21" s="1"/>
  <c r="H193" i="21" s="1"/>
  <c r="H239" i="21" s="1"/>
  <c r="H285" i="21" s="1"/>
  <c r="H331" i="21" s="1"/>
  <c r="H377" i="21" s="1"/>
  <c r="H423" i="21" s="1"/>
  <c r="R57" i="21"/>
  <c r="H57" i="21"/>
  <c r="F57" i="21"/>
  <c r="E57" i="21"/>
  <c r="D57" i="21"/>
  <c r="T56" i="21"/>
  <c r="T102" i="21" s="1"/>
  <c r="T148" i="21" s="1"/>
  <c r="T194" i="21" s="1"/>
  <c r="T240" i="21" s="1"/>
  <c r="T286" i="21" s="1"/>
  <c r="T332" i="21" s="1"/>
  <c r="T378" i="21" s="1"/>
  <c r="T424" i="21" s="1"/>
  <c r="R56" i="21"/>
  <c r="H56" i="21"/>
  <c r="H102" i="21" s="1"/>
  <c r="H148" i="21" s="1"/>
  <c r="H194" i="21" s="1"/>
  <c r="H240" i="21" s="1"/>
  <c r="H286" i="21" s="1"/>
  <c r="H332" i="21" s="1"/>
  <c r="H378" i="21" s="1"/>
  <c r="H424" i="21" s="1"/>
  <c r="E56" i="21"/>
  <c r="D56" i="21"/>
  <c r="R55" i="21"/>
  <c r="E55" i="21"/>
  <c r="D55" i="21"/>
  <c r="R54" i="21"/>
  <c r="D54" i="21"/>
  <c r="T53" i="21"/>
  <c r="R53" i="21"/>
  <c r="J53" i="21"/>
  <c r="F53" i="21"/>
  <c r="D53" i="21"/>
  <c r="T52" i="21"/>
  <c r="R52" i="21"/>
  <c r="D52" i="21"/>
  <c r="T51" i="21"/>
  <c r="R51" i="21"/>
  <c r="AC51" i="21" s="1"/>
  <c r="D51" i="21"/>
  <c r="D97" i="21" s="1"/>
  <c r="D143" i="21" s="1"/>
  <c r="D189" i="21" s="1"/>
  <c r="D235" i="21" s="1"/>
  <c r="D281" i="21" s="1"/>
  <c r="D327" i="21" s="1"/>
  <c r="D373" i="21" s="1"/>
  <c r="D419" i="21" s="1"/>
  <c r="AA50" i="21"/>
  <c r="X50" i="21"/>
  <c r="R50" i="21"/>
  <c r="D50" i="21"/>
  <c r="R49" i="21"/>
  <c r="D49" i="21"/>
  <c r="AA48" i="21"/>
  <c r="X48" i="21"/>
  <c r="R48" i="21"/>
  <c r="D48" i="21"/>
  <c r="R2" i="21"/>
  <c r="X2" i="21"/>
  <c r="AA2" i="21"/>
  <c r="R94" i="20"/>
  <c r="X94" i="20"/>
  <c r="AA94" i="20"/>
  <c r="H55" i="20"/>
  <c r="H101" i="20" s="1"/>
  <c r="E55" i="20"/>
  <c r="E101" i="20" s="1"/>
  <c r="E56" i="20"/>
  <c r="E102" i="20" s="1"/>
  <c r="E57" i="20"/>
  <c r="E103" i="20" s="1"/>
  <c r="F57" i="20"/>
  <c r="F103" i="20" s="1"/>
  <c r="D57" i="20"/>
  <c r="D103" i="20" s="1"/>
  <c r="H57" i="20"/>
  <c r="H103" i="20" s="1"/>
  <c r="AA416" i="21" l="1"/>
  <c r="X416" i="21"/>
  <c r="R416" i="21"/>
  <c r="AA370" i="21"/>
  <c r="X370" i="21"/>
  <c r="R370" i="21"/>
  <c r="AA324" i="21"/>
  <c r="X324" i="21"/>
  <c r="R324" i="21"/>
  <c r="AA278" i="21"/>
  <c r="X278" i="21"/>
  <c r="R278" i="21"/>
  <c r="AA232" i="21"/>
  <c r="X232" i="21"/>
  <c r="R232" i="21"/>
  <c r="AA186" i="21"/>
  <c r="X186" i="21"/>
  <c r="R186" i="21"/>
  <c r="AA140" i="21"/>
  <c r="X140" i="21"/>
  <c r="R140" i="21"/>
  <c r="AA94" i="21"/>
  <c r="X94" i="21"/>
  <c r="R94" i="21"/>
  <c r="H103" i="21"/>
  <c r="H149" i="21" s="1"/>
  <c r="H195" i="21" s="1"/>
  <c r="H241" i="21" s="1"/>
  <c r="H287" i="21" s="1"/>
  <c r="H333" i="21" s="1"/>
  <c r="H379" i="21" s="1"/>
  <c r="H425" i="21" s="1"/>
  <c r="F103" i="21"/>
  <c r="F149" i="21" s="1"/>
  <c r="F195" i="21" s="1"/>
  <c r="F241" i="21" s="1"/>
  <c r="F287" i="21" s="1"/>
  <c r="F333" i="21" s="1"/>
  <c r="F379" i="21" s="1"/>
  <c r="F425" i="21" s="1"/>
  <c r="E103" i="21"/>
  <c r="E149" i="21" s="1"/>
  <c r="E195" i="21" s="1"/>
  <c r="E241" i="21" s="1"/>
  <c r="E287" i="21" s="1"/>
  <c r="E333" i="21" s="1"/>
  <c r="E379" i="21" s="1"/>
  <c r="E425" i="21" s="1"/>
  <c r="E102" i="21"/>
  <c r="E148" i="21" s="1"/>
  <c r="E194" i="21" s="1"/>
  <c r="E240" i="21" s="1"/>
  <c r="E286" i="21" s="1"/>
  <c r="E332" i="21" s="1"/>
  <c r="E378" i="21" s="1"/>
  <c r="E424" i="21" s="1"/>
  <c r="D103" i="21"/>
  <c r="D149" i="21" s="1"/>
  <c r="D195" i="21" s="1"/>
  <c r="D241" i="21" s="1"/>
  <c r="D287" i="21" s="1"/>
  <c r="D333" i="21" s="1"/>
  <c r="D379" i="21" s="1"/>
  <c r="D425" i="21" s="1"/>
  <c r="AA416" i="20"/>
  <c r="X416" i="20"/>
  <c r="R416" i="20"/>
  <c r="AA370" i="20"/>
  <c r="X370" i="20"/>
  <c r="R370" i="20"/>
  <c r="AA324" i="20"/>
  <c r="X324" i="20"/>
  <c r="R324" i="20"/>
  <c r="AA278" i="20"/>
  <c r="X278" i="20"/>
  <c r="R278" i="20"/>
  <c r="AA232" i="20"/>
  <c r="X232" i="20"/>
  <c r="R232" i="20"/>
  <c r="AA186" i="20"/>
  <c r="X186" i="20"/>
  <c r="R186" i="20"/>
  <c r="AA140" i="20"/>
  <c r="X140" i="20"/>
  <c r="R140" i="20"/>
  <c r="D149" i="20"/>
  <c r="D195" i="20" s="1"/>
  <c r="D241" i="20" s="1"/>
  <c r="D287" i="20" s="1"/>
  <c r="D333" i="20" s="1"/>
  <c r="D379" i="20" s="1"/>
  <c r="D425" i="20" s="1"/>
  <c r="H149" i="20"/>
  <c r="H195" i="20" s="1"/>
  <c r="H241" i="20" s="1"/>
  <c r="H287" i="20" s="1"/>
  <c r="H333" i="20" s="1"/>
  <c r="H379" i="20" s="1"/>
  <c r="H425" i="20" s="1"/>
  <c r="F149" i="20"/>
  <c r="F195" i="20" s="1"/>
  <c r="F241" i="20" s="1"/>
  <c r="F287" i="20" s="1"/>
  <c r="F333" i="20" s="1"/>
  <c r="F379" i="20" s="1"/>
  <c r="F425" i="20" s="1"/>
  <c r="E149" i="20"/>
  <c r="E195" i="20" s="1"/>
  <c r="E241" i="20" s="1"/>
  <c r="E287" i="20" s="1"/>
  <c r="E333" i="20" s="1"/>
  <c r="E379" i="20" s="1"/>
  <c r="E425" i="20" s="1"/>
  <c r="D55" i="20"/>
  <c r="D101" i="20" l="1"/>
  <c r="D147" i="20" s="1"/>
  <c r="D193" i="20" s="1"/>
  <c r="D239" i="20" s="1"/>
  <c r="D285" i="20" s="1"/>
  <c r="D331" i="20" s="1"/>
  <c r="D377" i="20" s="1"/>
  <c r="D423" i="20" s="1"/>
  <c r="A455" i="21"/>
  <c r="A409" i="21"/>
  <c r="A363" i="21"/>
  <c r="A317" i="21"/>
  <c r="A271" i="21"/>
  <c r="A225" i="21"/>
  <c r="A179" i="21"/>
  <c r="A133" i="21"/>
  <c r="A87" i="21"/>
  <c r="A41" i="21"/>
  <c r="AC454" i="21"/>
  <c r="AB454" i="21"/>
  <c r="AA454" i="21"/>
  <c r="Z454" i="21"/>
  <c r="Y454" i="21"/>
  <c r="X454" i="21"/>
  <c r="W454" i="21"/>
  <c r="V454" i="21"/>
  <c r="U454" i="21"/>
  <c r="T454" i="21"/>
  <c r="S454" i="21"/>
  <c r="R454" i="21"/>
  <c r="Q454" i="21"/>
  <c r="P454" i="21"/>
  <c r="O454" i="21"/>
  <c r="N454" i="21"/>
  <c r="M454" i="21"/>
  <c r="L454" i="21"/>
  <c r="K454" i="21"/>
  <c r="J454" i="21"/>
  <c r="I454" i="21"/>
  <c r="H454" i="21"/>
  <c r="C454" i="21"/>
  <c r="R415" i="21"/>
  <c r="AC408" i="21"/>
  <c r="AB408" i="21"/>
  <c r="AA408" i="21"/>
  <c r="Z408" i="21"/>
  <c r="Y408" i="21"/>
  <c r="X408" i="21"/>
  <c r="W408" i="21"/>
  <c r="V408" i="21"/>
  <c r="U408" i="21"/>
  <c r="T408" i="21"/>
  <c r="S408" i="21"/>
  <c r="R408" i="21"/>
  <c r="Q408" i="21"/>
  <c r="P408" i="21"/>
  <c r="O408" i="21"/>
  <c r="N408" i="21"/>
  <c r="M408" i="21"/>
  <c r="L408" i="21"/>
  <c r="K408" i="21"/>
  <c r="J408" i="21"/>
  <c r="I408" i="21"/>
  <c r="H408" i="21"/>
  <c r="C408" i="21"/>
  <c r="R369" i="21"/>
  <c r="AC362" i="21"/>
  <c r="AB362" i="21"/>
  <c r="AA362" i="21"/>
  <c r="Z362" i="21"/>
  <c r="Y362" i="21"/>
  <c r="X362" i="21"/>
  <c r="W362" i="21"/>
  <c r="V362" i="21"/>
  <c r="U362" i="21"/>
  <c r="T362" i="21"/>
  <c r="S362" i="21"/>
  <c r="R362" i="21"/>
  <c r="Q362" i="21"/>
  <c r="P362" i="21"/>
  <c r="O362" i="21"/>
  <c r="N362" i="21"/>
  <c r="M362" i="21"/>
  <c r="L362" i="21"/>
  <c r="K362" i="21"/>
  <c r="J362" i="21"/>
  <c r="I362" i="21"/>
  <c r="H362" i="21"/>
  <c r="C362" i="21"/>
  <c r="R323" i="21"/>
  <c r="AC316" i="21"/>
  <c r="AB316" i="21"/>
  <c r="AA316" i="21"/>
  <c r="Z316" i="21"/>
  <c r="Y316" i="21"/>
  <c r="X316" i="21"/>
  <c r="W316" i="21"/>
  <c r="V316" i="21"/>
  <c r="U316" i="21"/>
  <c r="T316" i="21"/>
  <c r="S316" i="21"/>
  <c r="R316" i="21"/>
  <c r="Q316" i="21"/>
  <c r="P316" i="21"/>
  <c r="O316" i="21"/>
  <c r="N316" i="21"/>
  <c r="M316" i="21"/>
  <c r="L316" i="21"/>
  <c r="K316" i="21"/>
  <c r="J316" i="21"/>
  <c r="I316" i="21"/>
  <c r="H316" i="21"/>
  <c r="C316" i="21"/>
  <c r="R277" i="21"/>
  <c r="AC270" i="21"/>
  <c r="AB270" i="21"/>
  <c r="AA270" i="21"/>
  <c r="Z270" i="21"/>
  <c r="Y270" i="21"/>
  <c r="X270" i="21"/>
  <c r="W270" i="21"/>
  <c r="V270" i="21"/>
  <c r="U270" i="21"/>
  <c r="T270" i="21"/>
  <c r="S270" i="21"/>
  <c r="R270" i="21"/>
  <c r="Q270" i="21"/>
  <c r="P270" i="21"/>
  <c r="O270" i="21"/>
  <c r="N270" i="21"/>
  <c r="M270" i="21"/>
  <c r="L270" i="21"/>
  <c r="K270" i="21"/>
  <c r="J270" i="21"/>
  <c r="I270" i="21"/>
  <c r="H270" i="21"/>
  <c r="C270" i="21"/>
  <c r="R231" i="21"/>
  <c r="AC224" i="21"/>
  <c r="AB224" i="21"/>
  <c r="AA224" i="21"/>
  <c r="Z224" i="21"/>
  <c r="Y224" i="21"/>
  <c r="X224" i="21"/>
  <c r="W224" i="21"/>
  <c r="V224" i="21"/>
  <c r="U224" i="21"/>
  <c r="T224" i="21"/>
  <c r="S224" i="21"/>
  <c r="R224" i="21"/>
  <c r="Q224" i="21"/>
  <c r="P224" i="21"/>
  <c r="O224" i="21"/>
  <c r="N224" i="21"/>
  <c r="M224" i="21"/>
  <c r="L224" i="21"/>
  <c r="K224" i="21"/>
  <c r="J224" i="21"/>
  <c r="I224" i="21"/>
  <c r="H224" i="21"/>
  <c r="C224" i="21"/>
  <c r="R185" i="21"/>
  <c r="AC178" i="21"/>
  <c r="AB178" i="21"/>
  <c r="AA178" i="21"/>
  <c r="Z178" i="21"/>
  <c r="Y178" i="21"/>
  <c r="X178" i="21"/>
  <c r="W178" i="21"/>
  <c r="V178" i="21"/>
  <c r="U178" i="21"/>
  <c r="T178" i="21"/>
  <c r="S178" i="21"/>
  <c r="R178" i="21"/>
  <c r="Q178" i="21"/>
  <c r="P178" i="21"/>
  <c r="O178" i="21"/>
  <c r="N178" i="21"/>
  <c r="M178" i="21"/>
  <c r="L178" i="21"/>
  <c r="K178" i="21"/>
  <c r="J178" i="21"/>
  <c r="I178" i="21"/>
  <c r="H178" i="21"/>
  <c r="C178" i="21"/>
  <c r="R139" i="21"/>
  <c r="AC132" i="21"/>
  <c r="AB132" i="21"/>
  <c r="AA132" i="21"/>
  <c r="Z132" i="21"/>
  <c r="Y132" i="21"/>
  <c r="X132" i="21"/>
  <c r="W132" i="21"/>
  <c r="V132" i="21"/>
  <c r="U132" i="21"/>
  <c r="T132" i="21"/>
  <c r="S132" i="21"/>
  <c r="R132" i="21"/>
  <c r="Q132" i="21"/>
  <c r="P132" i="21"/>
  <c r="O132" i="21"/>
  <c r="N132" i="21"/>
  <c r="M132" i="21"/>
  <c r="L132" i="21"/>
  <c r="K132" i="21"/>
  <c r="J132" i="21"/>
  <c r="I132" i="21"/>
  <c r="H132" i="21"/>
  <c r="C132" i="21"/>
  <c r="R93" i="21"/>
  <c r="AD1" i="21" s="1"/>
  <c r="D87" i="21"/>
  <c r="D133" i="21" s="1"/>
  <c r="D179" i="21" s="1"/>
  <c r="D225" i="21" s="1"/>
  <c r="D271" i="21" s="1"/>
  <c r="D317" i="21" s="1"/>
  <c r="D363" i="21" s="1"/>
  <c r="D409" i="21" s="1"/>
  <c r="D455" i="21" s="1"/>
  <c r="AC86" i="21"/>
  <c r="AB86" i="21"/>
  <c r="AA86" i="21"/>
  <c r="Z86" i="21"/>
  <c r="Y86" i="21"/>
  <c r="X86" i="21"/>
  <c r="W86" i="21"/>
  <c r="V86" i="21"/>
  <c r="U86" i="21"/>
  <c r="T86" i="21"/>
  <c r="S86" i="21"/>
  <c r="R86" i="21"/>
  <c r="Q86" i="21"/>
  <c r="P86" i="21"/>
  <c r="O86" i="21"/>
  <c r="N86" i="21"/>
  <c r="M86" i="21"/>
  <c r="L86" i="21"/>
  <c r="K86" i="21"/>
  <c r="J86" i="21"/>
  <c r="I86" i="21"/>
  <c r="H86" i="21"/>
  <c r="C86" i="21"/>
  <c r="R103" i="21"/>
  <c r="R149" i="21" s="1"/>
  <c r="R195" i="21" s="1"/>
  <c r="R241" i="21" s="1"/>
  <c r="R287" i="21" s="1"/>
  <c r="R333" i="21" s="1"/>
  <c r="R379" i="21" s="1"/>
  <c r="R425" i="21" s="1"/>
  <c r="D102" i="21"/>
  <c r="D148" i="21" s="1"/>
  <c r="D194" i="21" s="1"/>
  <c r="D240" i="21" s="1"/>
  <c r="D286" i="21" s="1"/>
  <c r="D332" i="21" s="1"/>
  <c r="D378" i="21" s="1"/>
  <c r="D424" i="21" s="1"/>
  <c r="R101" i="21"/>
  <c r="R147" i="21" s="1"/>
  <c r="R193" i="21" s="1"/>
  <c r="R239" i="21" s="1"/>
  <c r="R285" i="21" s="1"/>
  <c r="R331" i="21" s="1"/>
  <c r="R377" i="21" s="1"/>
  <c r="R423" i="21" s="1"/>
  <c r="D101" i="21"/>
  <c r="D147" i="21" s="1"/>
  <c r="D193" i="21" s="1"/>
  <c r="D239" i="21" s="1"/>
  <c r="D285" i="21" s="1"/>
  <c r="D331" i="21" s="1"/>
  <c r="D377" i="21" s="1"/>
  <c r="D423" i="21" s="1"/>
  <c r="R100" i="21"/>
  <c r="R146" i="21" s="1"/>
  <c r="R192" i="21" s="1"/>
  <c r="R238" i="21" s="1"/>
  <c r="R284" i="21" s="1"/>
  <c r="R330" i="21" s="1"/>
  <c r="R376" i="21" s="1"/>
  <c r="R422" i="21" s="1"/>
  <c r="D100" i="21"/>
  <c r="D146" i="21" s="1"/>
  <c r="D192" i="21" s="1"/>
  <c r="D238" i="21" s="1"/>
  <c r="D284" i="21" s="1"/>
  <c r="D330" i="21" s="1"/>
  <c r="D376" i="21" s="1"/>
  <c r="D422" i="21" s="1"/>
  <c r="T99" i="21"/>
  <c r="T145" i="21" s="1"/>
  <c r="T191" i="21" s="1"/>
  <c r="T237" i="21" s="1"/>
  <c r="T283" i="21" s="1"/>
  <c r="T329" i="21" s="1"/>
  <c r="T375" i="21" s="1"/>
  <c r="T421" i="21" s="1"/>
  <c r="R99" i="21"/>
  <c r="R145" i="21" s="1"/>
  <c r="R191" i="21" s="1"/>
  <c r="R237" i="21" s="1"/>
  <c r="R283" i="21" s="1"/>
  <c r="R329" i="21" s="1"/>
  <c r="R375" i="21" s="1"/>
  <c r="R421" i="21" s="1"/>
  <c r="J99" i="21"/>
  <c r="J145" i="21" s="1"/>
  <c r="J191" i="21" s="1"/>
  <c r="J237" i="21" s="1"/>
  <c r="J283" i="21" s="1"/>
  <c r="J329" i="21" s="1"/>
  <c r="J375" i="21" s="1"/>
  <c r="J421" i="21" s="1"/>
  <c r="F99" i="21"/>
  <c r="F145" i="21" s="1"/>
  <c r="F191" i="21" s="1"/>
  <c r="F237" i="21" s="1"/>
  <c r="F283" i="21" s="1"/>
  <c r="F329" i="21" s="1"/>
  <c r="F375" i="21" s="1"/>
  <c r="F421" i="21" s="1"/>
  <c r="D99" i="21"/>
  <c r="D145" i="21" s="1"/>
  <c r="D191" i="21" s="1"/>
  <c r="D237" i="21" s="1"/>
  <c r="D283" i="21" s="1"/>
  <c r="D329" i="21" s="1"/>
  <c r="D375" i="21" s="1"/>
  <c r="D421" i="21" s="1"/>
  <c r="T98" i="21"/>
  <c r="T144" i="21" s="1"/>
  <c r="T190" i="21" s="1"/>
  <c r="T236" i="21" s="1"/>
  <c r="T282" i="21" s="1"/>
  <c r="T328" i="21" s="1"/>
  <c r="T374" i="21" s="1"/>
  <c r="T420" i="21" s="1"/>
  <c r="R98" i="21"/>
  <c r="R144" i="21" s="1"/>
  <c r="R190" i="21" s="1"/>
  <c r="R236" i="21" s="1"/>
  <c r="R282" i="21" s="1"/>
  <c r="R328" i="21" s="1"/>
  <c r="R374" i="21" s="1"/>
  <c r="R420" i="21" s="1"/>
  <c r="D98" i="21"/>
  <c r="D144" i="21" s="1"/>
  <c r="D190" i="21" s="1"/>
  <c r="D236" i="21" s="1"/>
  <c r="D282" i="21" s="1"/>
  <c r="D328" i="21" s="1"/>
  <c r="D374" i="21" s="1"/>
  <c r="D420" i="21" s="1"/>
  <c r="T97" i="21"/>
  <c r="T143" i="21" s="1"/>
  <c r="T189" i="21" s="1"/>
  <c r="T235" i="21" s="1"/>
  <c r="T281" i="21" s="1"/>
  <c r="T327" i="21" s="1"/>
  <c r="T373" i="21" s="1"/>
  <c r="T419" i="21" s="1"/>
  <c r="R97" i="21"/>
  <c r="AA96" i="21"/>
  <c r="AA142" i="21" s="1"/>
  <c r="AA188" i="21" s="1"/>
  <c r="AA234" i="21" s="1"/>
  <c r="AA280" i="21" s="1"/>
  <c r="AA326" i="21" s="1"/>
  <c r="AA372" i="21" s="1"/>
  <c r="AA418" i="21" s="1"/>
  <c r="X96" i="21"/>
  <c r="X142" i="21" s="1"/>
  <c r="X188" i="21" s="1"/>
  <c r="X234" i="21" s="1"/>
  <c r="X280" i="21" s="1"/>
  <c r="X326" i="21" s="1"/>
  <c r="X372" i="21" s="1"/>
  <c r="X418" i="21" s="1"/>
  <c r="R96" i="21"/>
  <c r="R142" i="21" s="1"/>
  <c r="R188" i="21" s="1"/>
  <c r="R234" i="21" s="1"/>
  <c r="R280" i="21" s="1"/>
  <c r="R326" i="21" s="1"/>
  <c r="R372" i="21" s="1"/>
  <c r="R418" i="21" s="1"/>
  <c r="D96" i="21"/>
  <c r="D142" i="21" s="1"/>
  <c r="D188" i="21" s="1"/>
  <c r="D234" i="21" s="1"/>
  <c r="D280" i="21" s="1"/>
  <c r="D326" i="21" s="1"/>
  <c r="D372" i="21" s="1"/>
  <c r="D418" i="21" s="1"/>
  <c r="R95" i="21"/>
  <c r="R141" i="21" s="1"/>
  <c r="R187" i="21" s="1"/>
  <c r="R233" i="21" s="1"/>
  <c r="R279" i="21" s="1"/>
  <c r="R325" i="21" s="1"/>
  <c r="R371" i="21" s="1"/>
  <c r="R417" i="21" s="1"/>
  <c r="D95" i="21"/>
  <c r="D141" i="21" s="1"/>
  <c r="D187" i="21" s="1"/>
  <c r="D233" i="21" s="1"/>
  <c r="D279" i="21" s="1"/>
  <c r="D325" i="21" s="1"/>
  <c r="D371" i="21" s="1"/>
  <c r="D417" i="21" s="1"/>
  <c r="D94" i="21"/>
  <c r="D140" i="21" s="1"/>
  <c r="D186" i="21" s="1"/>
  <c r="D232" i="21" s="1"/>
  <c r="D278" i="21" s="1"/>
  <c r="D324" i="21" s="1"/>
  <c r="D370" i="21" s="1"/>
  <c r="D416" i="21" s="1"/>
  <c r="R47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C40" i="21"/>
  <c r="D133" i="20"/>
  <c r="D179" i="20" s="1"/>
  <c r="D225" i="20" s="1"/>
  <c r="D271" i="20" s="1"/>
  <c r="D317" i="20" s="1"/>
  <c r="D363" i="20" s="1"/>
  <c r="D409" i="20" s="1"/>
  <c r="D455" i="20" s="1"/>
  <c r="D87" i="20"/>
  <c r="AC97" i="21" l="1"/>
  <c r="R143" i="21"/>
  <c r="R102" i="21"/>
  <c r="R148" i="21" s="1"/>
  <c r="R194" i="21" s="1"/>
  <c r="R240" i="21" s="1"/>
  <c r="R286" i="21" s="1"/>
  <c r="R332" i="21" s="1"/>
  <c r="R378" i="21" s="1"/>
  <c r="R424" i="21" s="1"/>
  <c r="E101" i="21"/>
  <c r="E147" i="21" s="1"/>
  <c r="E193" i="21" s="1"/>
  <c r="E239" i="21" s="1"/>
  <c r="E285" i="21" s="1"/>
  <c r="E331" i="21" s="1"/>
  <c r="E377" i="21" s="1"/>
  <c r="E423" i="21" s="1"/>
  <c r="J454" i="20"/>
  <c r="A455" i="20"/>
  <c r="AC454" i="20"/>
  <c r="AB454" i="20"/>
  <c r="AA454" i="20"/>
  <c r="Z454" i="20"/>
  <c r="Y454" i="20"/>
  <c r="X454" i="20"/>
  <c r="W454" i="20"/>
  <c r="V454" i="20"/>
  <c r="U454" i="20"/>
  <c r="T454" i="20"/>
  <c r="S454" i="20"/>
  <c r="R454" i="20"/>
  <c r="Q454" i="20"/>
  <c r="P454" i="20"/>
  <c r="O454" i="20"/>
  <c r="N454" i="20"/>
  <c r="M454" i="20"/>
  <c r="L454" i="20"/>
  <c r="K454" i="20"/>
  <c r="I454" i="20"/>
  <c r="H454" i="20"/>
  <c r="C454" i="20"/>
  <c r="A409" i="20"/>
  <c r="AC408" i="20"/>
  <c r="AB408" i="20"/>
  <c r="AA408" i="20"/>
  <c r="Z408" i="20"/>
  <c r="Y408" i="20"/>
  <c r="X408" i="20"/>
  <c r="W408" i="20"/>
  <c r="V408" i="20"/>
  <c r="U408" i="20"/>
  <c r="T408" i="20"/>
  <c r="S408" i="20"/>
  <c r="R408" i="20"/>
  <c r="Q408" i="20"/>
  <c r="P408" i="20"/>
  <c r="O408" i="20"/>
  <c r="N408" i="20"/>
  <c r="M408" i="20"/>
  <c r="L408" i="20"/>
  <c r="K408" i="20"/>
  <c r="J408" i="20"/>
  <c r="I408" i="20"/>
  <c r="H408" i="20"/>
  <c r="C408" i="20"/>
  <c r="A363" i="20"/>
  <c r="AC362" i="20"/>
  <c r="AB362" i="20"/>
  <c r="AA362" i="20"/>
  <c r="Z362" i="20"/>
  <c r="Y362" i="20"/>
  <c r="X362" i="20"/>
  <c r="W362" i="20"/>
  <c r="V362" i="20"/>
  <c r="U362" i="20"/>
  <c r="T362" i="20"/>
  <c r="S362" i="20"/>
  <c r="R362" i="20"/>
  <c r="Q362" i="20"/>
  <c r="P362" i="20"/>
  <c r="O362" i="20"/>
  <c r="N362" i="20"/>
  <c r="M362" i="20"/>
  <c r="L362" i="20"/>
  <c r="K362" i="20"/>
  <c r="J362" i="20"/>
  <c r="I362" i="20"/>
  <c r="H362" i="20"/>
  <c r="C362" i="20"/>
  <c r="A317" i="20"/>
  <c r="AC316" i="20"/>
  <c r="AB316" i="20"/>
  <c r="AA316" i="20"/>
  <c r="Z316" i="20"/>
  <c r="Y316" i="20"/>
  <c r="X316" i="20"/>
  <c r="W316" i="20"/>
  <c r="V316" i="20"/>
  <c r="U316" i="20"/>
  <c r="T316" i="20"/>
  <c r="S316" i="20"/>
  <c r="R316" i="20"/>
  <c r="Q316" i="20"/>
  <c r="P316" i="20"/>
  <c r="O316" i="20"/>
  <c r="N316" i="20"/>
  <c r="M316" i="20"/>
  <c r="L316" i="20"/>
  <c r="K316" i="20"/>
  <c r="J316" i="20"/>
  <c r="I316" i="20"/>
  <c r="H316" i="20"/>
  <c r="C316" i="20"/>
  <c r="A271" i="20"/>
  <c r="AC270" i="20"/>
  <c r="AB270" i="20"/>
  <c r="AA270" i="20"/>
  <c r="Z270" i="20"/>
  <c r="Y270" i="20"/>
  <c r="X270" i="20"/>
  <c r="W270" i="20"/>
  <c r="V270" i="20"/>
  <c r="U270" i="20"/>
  <c r="T270" i="20"/>
  <c r="S270" i="20"/>
  <c r="R270" i="20"/>
  <c r="Q270" i="20"/>
  <c r="P270" i="20"/>
  <c r="O270" i="20"/>
  <c r="N270" i="20"/>
  <c r="M270" i="20"/>
  <c r="L270" i="20"/>
  <c r="K270" i="20"/>
  <c r="J270" i="20"/>
  <c r="I270" i="20"/>
  <c r="H270" i="20"/>
  <c r="C270" i="20"/>
  <c r="A225" i="20"/>
  <c r="AC224" i="20"/>
  <c r="AB224" i="20"/>
  <c r="AA224" i="20"/>
  <c r="Z224" i="20"/>
  <c r="Y224" i="20"/>
  <c r="X224" i="20"/>
  <c r="W224" i="20"/>
  <c r="V224" i="20"/>
  <c r="U224" i="20"/>
  <c r="T224" i="20"/>
  <c r="S224" i="20"/>
  <c r="R224" i="20"/>
  <c r="Q224" i="20"/>
  <c r="P224" i="20"/>
  <c r="O224" i="20"/>
  <c r="N224" i="20"/>
  <c r="M224" i="20"/>
  <c r="L224" i="20"/>
  <c r="K224" i="20"/>
  <c r="J224" i="20"/>
  <c r="I224" i="20"/>
  <c r="H224" i="20"/>
  <c r="C224" i="20"/>
  <c r="A179" i="20"/>
  <c r="AC178" i="20"/>
  <c r="AB178" i="20"/>
  <c r="AA178" i="20"/>
  <c r="Z178" i="20"/>
  <c r="Y178" i="20"/>
  <c r="X178" i="20"/>
  <c r="W178" i="20"/>
  <c r="V178" i="20"/>
  <c r="U178" i="20"/>
  <c r="T178" i="20"/>
  <c r="S178" i="20"/>
  <c r="R178" i="20"/>
  <c r="Q178" i="20"/>
  <c r="P178" i="20"/>
  <c r="O178" i="20"/>
  <c r="N178" i="20"/>
  <c r="M178" i="20"/>
  <c r="L178" i="20"/>
  <c r="K178" i="20"/>
  <c r="J178" i="20"/>
  <c r="I178" i="20"/>
  <c r="H178" i="20"/>
  <c r="C178" i="20"/>
  <c r="A133" i="20"/>
  <c r="AC132" i="20"/>
  <c r="AB132" i="20"/>
  <c r="AA132" i="20"/>
  <c r="Z132" i="20"/>
  <c r="Y132" i="20"/>
  <c r="X132" i="20"/>
  <c r="W132" i="20"/>
  <c r="V132" i="20"/>
  <c r="U132" i="20"/>
  <c r="T132" i="20"/>
  <c r="S132" i="20"/>
  <c r="R132" i="20"/>
  <c r="Q132" i="20"/>
  <c r="P132" i="20"/>
  <c r="O132" i="20"/>
  <c r="N132" i="20"/>
  <c r="M132" i="20"/>
  <c r="L132" i="20"/>
  <c r="K132" i="20"/>
  <c r="J132" i="20"/>
  <c r="I132" i="20"/>
  <c r="H132" i="20"/>
  <c r="C132" i="20"/>
  <c r="R57" i="20"/>
  <c r="R103" i="20" s="1"/>
  <c r="R149" i="20" s="1"/>
  <c r="R195" i="20" s="1"/>
  <c r="R241" i="20" s="1"/>
  <c r="R287" i="20" s="1"/>
  <c r="R333" i="20" s="1"/>
  <c r="R379" i="20" s="1"/>
  <c r="R425" i="20" s="1"/>
  <c r="A87" i="20"/>
  <c r="H86" i="20"/>
  <c r="C86" i="20"/>
  <c r="AC86" i="20"/>
  <c r="AB86" i="20"/>
  <c r="AA86" i="20"/>
  <c r="Z86" i="20"/>
  <c r="Y86" i="20"/>
  <c r="X86" i="20"/>
  <c r="W86" i="20"/>
  <c r="V86" i="20"/>
  <c r="U86" i="20"/>
  <c r="T86" i="20"/>
  <c r="S86" i="20"/>
  <c r="R86" i="20"/>
  <c r="Q86" i="20"/>
  <c r="P86" i="20"/>
  <c r="O86" i="20"/>
  <c r="N86" i="20"/>
  <c r="M86" i="20"/>
  <c r="L86" i="20"/>
  <c r="K86" i="20"/>
  <c r="J86" i="20"/>
  <c r="I86" i="20"/>
  <c r="AC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H40" i="20"/>
  <c r="R415" i="20"/>
  <c r="R369" i="20"/>
  <c r="R323" i="20"/>
  <c r="R277" i="20"/>
  <c r="R231" i="20"/>
  <c r="R185" i="20"/>
  <c r="R139" i="20"/>
  <c r="R93" i="20"/>
  <c r="T56" i="20"/>
  <c r="R56" i="20"/>
  <c r="R102" i="20" s="1"/>
  <c r="R55" i="20"/>
  <c r="R101" i="20" s="1"/>
  <c r="R147" i="20" s="1"/>
  <c r="R193" i="20" s="1"/>
  <c r="R239" i="20" s="1"/>
  <c r="R285" i="20" s="1"/>
  <c r="R331" i="20" s="1"/>
  <c r="R377" i="20" s="1"/>
  <c r="R423" i="20" s="1"/>
  <c r="R54" i="20"/>
  <c r="R100" i="20" s="1"/>
  <c r="R146" i="20" s="1"/>
  <c r="R192" i="20" s="1"/>
  <c r="R238" i="20" s="1"/>
  <c r="R284" i="20" s="1"/>
  <c r="R330" i="20" s="1"/>
  <c r="R376" i="20" s="1"/>
  <c r="R422" i="20" s="1"/>
  <c r="T53" i="20"/>
  <c r="R53" i="20"/>
  <c r="T52" i="20"/>
  <c r="R52" i="20"/>
  <c r="T51" i="20"/>
  <c r="R51" i="20"/>
  <c r="AA50" i="20"/>
  <c r="AA96" i="20" s="1"/>
  <c r="AA142" i="20" s="1"/>
  <c r="AA188" i="20" s="1"/>
  <c r="AA234" i="20" s="1"/>
  <c r="AA280" i="20" s="1"/>
  <c r="AA326" i="20" s="1"/>
  <c r="AA372" i="20" s="1"/>
  <c r="AA418" i="20" s="1"/>
  <c r="X50" i="20"/>
  <c r="X96" i="20" s="1"/>
  <c r="X142" i="20" s="1"/>
  <c r="X188" i="20" s="1"/>
  <c r="X234" i="20" s="1"/>
  <c r="X280" i="20" s="1"/>
  <c r="X326" i="20" s="1"/>
  <c r="X372" i="20" s="1"/>
  <c r="X418" i="20" s="1"/>
  <c r="R50" i="20"/>
  <c r="R96" i="20" s="1"/>
  <c r="R142" i="20" s="1"/>
  <c r="R188" i="20" s="1"/>
  <c r="R234" i="20" s="1"/>
  <c r="R280" i="20" s="1"/>
  <c r="R326" i="20" s="1"/>
  <c r="R372" i="20" s="1"/>
  <c r="R418" i="20" s="1"/>
  <c r="R49" i="20"/>
  <c r="R95" i="20" s="1"/>
  <c r="R141" i="20" s="1"/>
  <c r="R187" i="20" s="1"/>
  <c r="R233" i="20" s="1"/>
  <c r="R279" i="20" s="1"/>
  <c r="R325" i="20" s="1"/>
  <c r="R371" i="20" s="1"/>
  <c r="R417" i="20" s="1"/>
  <c r="H56" i="20"/>
  <c r="E148" i="20"/>
  <c r="E194" i="20" s="1"/>
  <c r="E240" i="20" s="1"/>
  <c r="E286" i="20" s="1"/>
  <c r="E332" i="20" s="1"/>
  <c r="E378" i="20" s="1"/>
  <c r="E424" i="20" s="1"/>
  <c r="D56" i="20"/>
  <c r="H147" i="20"/>
  <c r="H193" i="20" s="1"/>
  <c r="H239" i="20" s="1"/>
  <c r="H285" i="20" s="1"/>
  <c r="H331" i="20" s="1"/>
  <c r="H377" i="20" s="1"/>
  <c r="H423" i="20" s="1"/>
  <c r="D54" i="20"/>
  <c r="D100" i="20" s="1"/>
  <c r="D146" i="20" s="1"/>
  <c r="D192" i="20" s="1"/>
  <c r="D238" i="20" s="1"/>
  <c r="D284" i="20" s="1"/>
  <c r="D330" i="20" s="1"/>
  <c r="D376" i="20" s="1"/>
  <c r="D422" i="20" s="1"/>
  <c r="J53" i="20"/>
  <c r="J99" i="20" s="1"/>
  <c r="J145" i="20" s="1"/>
  <c r="J191" i="20" s="1"/>
  <c r="J237" i="20" s="1"/>
  <c r="J283" i="20" s="1"/>
  <c r="J329" i="20" s="1"/>
  <c r="J375" i="20" s="1"/>
  <c r="J421" i="20" s="1"/>
  <c r="F53" i="20"/>
  <c r="F99" i="20" s="1"/>
  <c r="F145" i="20" s="1"/>
  <c r="F191" i="20" s="1"/>
  <c r="F237" i="20" s="1"/>
  <c r="F283" i="20" s="1"/>
  <c r="F329" i="20" s="1"/>
  <c r="F375" i="20" s="1"/>
  <c r="F421" i="20" s="1"/>
  <c r="D53" i="20"/>
  <c r="D99" i="20" s="1"/>
  <c r="D145" i="20" s="1"/>
  <c r="D191" i="20" s="1"/>
  <c r="D237" i="20" s="1"/>
  <c r="D283" i="20" s="1"/>
  <c r="D329" i="20" s="1"/>
  <c r="D375" i="20" s="1"/>
  <c r="D421" i="20" s="1"/>
  <c r="D52" i="20"/>
  <c r="D98" i="20" s="1"/>
  <c r="D144" i="20" s="1"/>
  <c r="D190" i="20" s="1"/>
  <c r="D236" i="20" s="1"/>
  <c r="D282" i="20" s="1"/>
  <c r="D328" i="20" s="1"/>
  <c r="D374" i="20" s="1"/>
  <c r="D420" i="20" s="1"/>
  <c r="D50" i="20"/>
  <c r="D96" i="20" s="1"/>
  <c r="D142" i="20" s="1"/>
  <c r="D188" i="20" s="1"/>
  <c r="D234" i="20" s="1"/>
  <c r="D280" i="20" s="1"/>
  <c r="D326" i="20" s="1"/>
  <c r="D372" i="20" s="1"/>
  <c r="D418" i="20" s="1"/>
  <c r="D49" i="20"/>
  <c r="D95" i="20" s="1"/>
  <c r="D141" i="20" s="1"/>
  <c r="D187" i="20" s="1"/>
  <c r="D233" i="20" s="1"/>
  <c r="D279" i="20" s="1"/>
  <c r="D325" i="20" s="1"/>
  <c r="D371" i="20" s="1"/>
  <c r="D417" i="20" s="1"/>
  <c r="D94" i="20"/>
  <c r="D140" i="20" s="1"/>
  <c r="D186" i="20" s="1"/>
  <c r="D232" i="20" s="1"/>
  <c r="D278" i="20" s="1"/>
  <c r="D324" i="20" s="1"/>
  <c r="D370" i="20" s="1"/>
  <c r="D416" i="20" s="1"/>
  <c r="AA48" i="20"/>
  <c r="X48" i="20"/>
  <c r="R48" i="20"/>
  <c r="C40" i="20"/>
  <c r="AA2" i="20"/>
  <c r="X2" i="20"/>
  <c r="R2" i="20"/>
  <c r="R97" i="20" l="1"/>
  <c r="AC97" i="20" s="1"/>
  <c r="AC51" i="20"/>
  <c r="T102" i="20"/>
  <c r="T148" i="20" s="1"/>
  <c r="T194" i="20" s="1"/>
  <c r="T240" i="20" s="1"/>
  <c r="T286" i="20" s="1"/>
  <c r="T332" i="20" s="1"/>
  <c r="T378" i="20" s="1"/>
  <c r="T424" i="20" s="1"/>
  <c r="T99" i="20"/>
  <c r="T145" i="20" s="1"/>
  <c r="T191" i="20" s="1"/>
  <c r="T237" i="20" s="1"/>
  <c r="T283" i="20" s="1"/>
  <c r="T329" i="20" s="1"/>
  <c r="T375" i="20" s="1"/>
  <c r="T421" i="20" s="1"/>
  <c r="R99" i="20"/>
  <c r="R145" i="20" s="1"/>
  <c r="R191" i="20" s="1"/>
  <c r="R237" i="20" s="1"/>
  <c r="R283" i="20" s="1"/>
  <c r="R329" i="20" s="1"/>
  <c r="R375" i="20" s="1"/>
  <c r="R421" i="20" s="1"/>
  <c r="T98" i="20"/>
  <c r="T144" i="20" s="1"/>
  <c r="T190" i="20" s="1"/>
  <c r="T236" i="20" s="1"/>
  <c r="T282" i="20" s="1"/>
  <c r="T328" i="20" s="1"/>
  <c r="T374" i="20" s="1"/>
  <c r="T420" i="20" s="1"/>
  <c r="R98" i="20"/>
  <c r="R144" i="20" s="1"/>
  <c r="R190" i="20" s="1"/>
  <c r="R236" i="20" s="1"/>
  <c r="R282" i="20" s="1"/>
  <c r="R328" i="20" s="1"/>
  <c r="R374" i="20" s="1"/>
  <c r="R420" i="20" s="1"/>
  <c r="H102" i="20"/>
  <c r="H148" i="20" s="1"/>
  <c r="H194" i="20" s="1"/>
  <c r="H240" i="20" s="1"/>
  <c r="H286" i="20" s="1"/>
  <c r="H332" i="20" s="1"/>
  <c r="H378" i="20" s="1"/>
  <c r="H424" i="20" s="1"/>
  <c r="D102" i="20"/>
  <c r="D148" i="20" s="1"/>
  <c r="D194" i="20" s="1"/>
  <c r="D240" i="20" s="1"/>
  <c r="D286" i="20" s="1"/>
  <c r="D332" i="20" s="1"/>
  <c r="D378" i="20" s="1"/>
  <c r="D424" i="20" s="1"/>
  <c r="T97" i="20"/>
  <c r="T143" i="20" s="1"/>
  <c r="T189" i="20" s="1"/>
  <c r="T235" i="20" s="1"/>
  <c r="T281" i="20" s="1"/>
  <c r="T327" i="20" s="1"/>
  <c r="T373" i="20" s="1"/>
  <c r="T419" i="20" s="1"/>
  <c r="AC143" i="21"/>
  <c r="R189" i="21"/>
  <c r="R148" i="20"/>
  <c r="R194" i="20" s="1"/>
  <c r="R240" i="20" s="1"/>
  <c r="R286" i="20" s="1"/>
  <c r="R332" i="20" s="1"/>
  <c r="R378" i="20" s="1"/>
  <c r="R424" i="20" s="1"/>
  <c r="E147" i="20"/>
  <c r="E193" i="20" s="1"/>
  <c r="AD1" i="20"/>
  <c r="AC189" i="21" l="1"/>
  <c r="R235" i="21"/>
  <c r="E239" i="20"/>
  <c r="E285" i="20" s="1"/>
  <c r="E331" i="20" s="1"/>
  <c r="R143" i="20"/>
  <c r="AC235" i="21" l="1"/>
  <c r="R281" i="21"/>
  <c r="E377" i="20"/>
  <c r="E423" i="20" s="1"/>
  <c r="AC143" i="20"/>
  <c r="R189" i="20"/>
  <c r="AC281" i="21" l="1"/>
  <c r="R327" i="21"/>
  <c r="AC189" i="20"/>
  <c r="R235" i="20"/>
  <c r="AC327" i="21" l="1"/>
  <c r="R373" i="21"/>
  <c r="AC235" i="20"/>
  <c r="R281" i="20"/>
  <c r="AC373" i="21" l="1"/>
  <c r="R419" i="21"/>
  <c r="AC419" i="21" s="1"/>
  <c r="AC281" i="20"/>
  <c r="R327" i="20"/>
  <c r="AC327" i="20" l="1"/>
  <c r="R373" i="20"/>
  <c r="R419" i="20" s="1"/>
  <c r="AC373" i="20" l="1"/>
  <c r="AC419" i="20"/>
  <c r="H16" i="3" l="1"/>
  <c r="H15" i="3"/>
  <c r="H14" i="3"/>
  <c r="H13" i="3"/>
  <c r="H12" i="3"/>
  <c r="H11" i="3"/>
  <c r="H10" i="3"/>
  <c r="H9" i="3"/>
  <c r="H8" i="3"/>
  <c r="H7" i="3"/>
  <c r="H6" i="3"/>
  <c r="H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【次回搬入】
追加の試料搬入の予定がある場合は「有り」，
ない場合は「無し」をリストから選んでください。
「有り」を選んだ場合，次回搬入日を右隣のセルに入力してください。</t>
        </r>
      </text>
    </comment>
    <comment ref="N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【試料返却】
試料の返却が必要な場合は「要」，
必要ない場合は「不要」をリストから選んでください。
「要」を選んだ場合，返却方法を右隣のセルのリストから選んでください。</t>
        </r>
      </text>
    </comment>
    <comment ref="B7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【試験様式】
ご依頼される試験の規格をリストから選んでください。(複数選択可)</t>
        </r>
      </text>
    </comment>
    <comment ref="N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【電子納品】
電子納品が必要な場合は「要」，
必要ない場合は「不要」を選んでください。
「要」を選んだ場合，電子納品の仕様を右隣のセルのリストから選んでください。</t>
        </r>
      </text>
    </comment>
    <comment ref="B8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【調査名】
試験用紙に調査名を記載する場合は「要」，
記載しない場合は「不要」をリストから選んでください。</t>
        </r>
      </text>
    </comment>
    <comment ref="O8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【代表】
試験代表写真が必要な場合は「要」，
必要ない場合は「不要」を選んでください。</t>
        </r>
      </text>
    </comment>
    <comment ref="B9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【試験者名】
試験用紙に試験者名を記載する場合は「要」，
記載しない場合は「不要」をリストから選んでください。
「要」を選んだ場合，記載する名前を右隣のセルのリストから選んでください。
記載する名前が「その他」の場合，ご指定の方の名前を右隣のセルに記載してください。</t>
        </r>
      </text>
    </comment>
    <comment ref="O9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【供試体】
供試体の試験前後写真が必要な場合は「要」，
必要ない場合は「不要」を選んでください。
※電子納品が必要な場合は「要」を選んでください。</t>
        </r>
      </text>
    </comment>
    <comment ref="B10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【日付け】
試験用紙に日付けを記載する場合は「要」，
記載しない場合は「不要」をリストから選んでください。
「要」を選んだ場合，記載する日付けを右隣のセルのリストから選んでください。
記載する日付けが「ご指定日」の場合，ご指定の日付けを右隣のセルに記載してください。</t>
        </r>
      </text>
    </comment>
    <comment ref="O10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【社名】
黒板に社名を記載する場合は「有り」，
記載しない場合は「無し」を選んでください。
「有り」を選んだ場合，右隣のセルに社名を記載してください。</t>
        </r>
      </text>
    </comment>
    <comment ref="A11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【データ形式】
納品の際のデータの形式をリストから選んでください。(複数選択可)</t>
        </r>
      </text>
    </comment>
    <comment ref="O11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【日付け】
黒板に日付けを記載する場合は「有り」，
記載しない場合は「無し」を選んでください。</t>
        </r>
      </text>
    </comment>
    <comment ref="Z13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「修正CBR」，「設計CBR」，「配合CBR」が選択できます</t>
        </r>
      </text>
    </comment>
    <comment ref="R14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「CU」と「簡易CU」が選択できます</t>
        </r>
      </text>
    </comment>
    <comment ref="P15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「段階載荷」と「定ひずみ速度」が選択できます</t>
        </r>
      </text>
    </comment>
    <comment ref="V16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「三軸」と「中空ねじり」を選択できます</t>
        </r>
      </text>
    </comment>
    <comment ref="W16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16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W18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試料の準備方法として「a～c」の3種類を選択できます</t>
        </r>
      </text>
    </comment>
    <comment ref="Z59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「修正CBR」，「設計CBR」，「配合CBR」が選択できます</t>
        </r>
      </text>
    </comment>
    <comment ref="R60" authorId="0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「CU」と「簡易CU」が選択できます</t>
        </r>
      </text>
    </comment>
    <comment ref="P61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「段階載荷」と「定ひずみ速度」が選択できます</t>
        </r>
      </text>
    </comment>
    <comment ref="V62" authorId="0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>「三軸」と「中空ねじり」を選択できます</t>
        </r>
      </text>
    </comment>
    <comment ref="W62" authorId="0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62" authorId="0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W64" authorId="0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試料の準備方法として「a～c」の3種類を選択できます</t>
        </r>
      </text>
    </comment>
    <comment ref="Z105" authorId="0" shapeId="0" xr:uid="{00000000-0006-0000-0000-00001B000000}">
      <text>
        <r>
          <rPr>
            <sz val="9"/>
            <color indexed="81"/>
            <rFont val="ＭＳ Ｐゴシック"/>
            <family val="3"/>
            <charset val="128"/>
          </rPr>
          <t>「修正CBR」，「設計CBR」，「配合CBR」が選択できます</t>
        </r>
      </text>
    </comment>
    <comment ref="R106" authorId="0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「CU」と「簡易CU」が選択できます</t>
        </r>
      </text>
    </comment>
    <comment ref="P107" authorId="0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「段階載荷」と「定ひずみ速度」が選択できます</t>
        </r>
      </text>
    </comment>
    <comment ref="V108" authorId="0" shapeId="0" xr:uid="{00000000-0006-0000-0000-00001E000000}">
      <text>
        <r>
          <rPr>
            <sz val="9"/>
            <color indexed="81"/>
            <rFont val="ＭＳ Ｐゴシック"/>
            <family val="3"/>
            <charset val="128"/>
          </rPr>
          <t>「三軸」と「中空ねじり」を選択できます</t>
        </r>
      </text>
    </comment>
    <comment ref="W108" authorId="0" shapeId="0" xr:uid="{00000000-0006-0000-0000-00001F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108" authorId="0" shapeId="0" xr:uid="{00000000-0006-0000-0000-000020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W110" authorId="0" shapeId="0" xr:uid="{00000000-0006-0000-0000-000021000000}">
      <text>
        <r>
          <rPr>
            <sz val="9"/>
            <color indexed="81"/>
            <rFont val="ＭＳ Ｐゴシック"/>
            <family val="3"/>
            <charset val="128"/>
          </rPr>
          <t>試料の準備方法として「a～c」の3種類を選択できます</t>
        </r>
      </text>
    </comment>
    <comment ref="Z151" authorId="0" shapeId="0" xr:uid="{00000000-0006-0000-0000-000022000000}">
      <text>
        <r>
          <rPr>
            <sz val="9"/>
            <color indexed="81"/>
            <rFont val="ＭＳ Ｐゴシック"/>
            <family val="3"/>
            <charset val="128"/>
          </rPr>
          <t>「修正CBR」，「設計CBR」，「配合CBR」が選択できます</t>
        </r>
      </text>
    </comment>
    <comment ref="R152" authorId="0" shapeId="0" xr:uid="{00000000-0006-0000-0000-000023000000}">
      <text>
        <r>
          <rPr>
            <sz val="9"/>
            <color indexed="81"/>
            <rFont val="ＭＳ Ｐゴシック"/>
            <family val="3"/>
            <charset val="128"/>
          </rPr>
          <t>「CU」と「簡易CU」が選択できます</t>
        </r>
      </text>
    </comment>
    <comment ref="P153" authorId="0" shapeId="0" xr:uid="{00000000-0006-0000-0000-000024000000}">
      <text>
        <r>
          <rPr>
            <sz val="9"/>
            <color indexed="81"/>
            <rFont val="ＭＳ Ｐゴシック"/>
            <family val="3"/>
            <charset val="128"/>
          </rPr>
          <t>「段階載荷」と「定ひずみ速度」が選択できます</t>
        </r>
      </text>
    </comment>
    <comment ref="V154" authorId="0" shapeId="0" xr:uid="{00000000-0006-0000-0000-000025000000}">
      <text>
        <r>
          <rPr>
            <sz val="9"/>
            <color indexed="81"/>
            <rFont val="ＭＳ Ｐゴシック"/>
            <family val="3"/>
            <charset val="128"/>
          </rPr>
          <t>「三軸」と「中空ねじり」を選択できます</t>
        </r>
      </text>
    </comment>
    <comment ref="W154" authorId="0" shapeId="0" xr:uid="{00000000-0006-0000-0000-000026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154" authorId="0" shapeId="0" xr:uid="{00000000-0006-0000-0000-000027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W156" authorId="0" shapeId="0" xr:uid="{00000000-0006-0000-0000-000028000000}">
      <text>
        <r>
          <rPr>
            <sz val="9"/>
            <color indexed="81"/>
            <rFont val="ＭＳ Ｐゴシック"/>
            <family val="3"/>
            <charset val="128"/>
          </rPr>
          <t>試料の準備方法として「a～c」の3種類を選択できます</t>
        </r>
      </text>
    </comment>
    <comment ref="Z197" authorId="0" shapeId="0" xr:uid="{00000000-0006-0000-0000-000029000000}">
      <text>
        <r>
          <rPr>
            <sz val="9"/>
            <color indexed="81"/>
            <rFont val="ＭＳ Ｐゴシック"/>
            <family val="3"/>
            <charset val="128"/>
          </rPr>
          <t>「修正CBR」，「設計CBR」，「配合CBR」が選択できます</t>
        </r>
      </text>
    </comment>
    <comment ref="R198" authorId="0" shapeId="0" xr:uid="{00000000-0006-0000-0000-00002A000000}">
      <text>
        <r>
          <rPr>
            <sz val="9"/>
            <color indexed="81"/>
            <rFont val="ＭＳ Ｐゴシック"/>
            <family val="3"/>
            <charset val="128"/>
          </rPr>
          <t>「CU」と「簡易CU」が選択できます</t>
        </r>
      </text>
    </comment>
    <comment ref="P199" authorId="0" shapeId="0" xr:uid="{00000000-0006-0000-0000-00002B000000}">
      <text>
        <r>
          <rPr>
            <sz val="9"/>
            <color indexed="81"/>
            <rFont val="ＭＳ Ｐゴシック"/>
            <family val="3"/>
            <charset val="128"/>
          </rPr>
          <t>「段階載荷」と「定ひずみ速度」が選択できます</t>
        </r>
      </text>
    </comment>
    <comment ref="V200" authorId="0" shapeId="0" xr:uid="{00000000-0006-0000-0000-00002C000000}">
      <text>
        <r>
          <rPr>
            <sz val="9"/>
            <color indexed="81"/>
            <rFont val="ＭＳ Ｐゴシック"/>
            <family val="3"/>
            <charset val="128"/>
          </rPr>
          <t>「三軸」と「中空ねじり」を選択できます</t>
        </r>
      </text>
    </comment>
    <comment ref="W200" authorId="0" shapeId="0" xr:uid="{00000000-0006-0000-0000-00002D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200" authorId="0" shapeId="0" xr:uid="{00000000-0006-0000-0000-00002E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W202" authorId="0" shapeId="0" xr:uid="{00000000-0006-0000-0000-00002F000000}">
      <text>
        <r>
          <rPr>
            <sz val="9"/>
            <color indexed="81"/>
            <rFont val="ＭＳ Ｐゴシック"/>
            <family val="3"/>
            <charset val="128"/>
          </rPr>
          <t>試料の準備方法として「a～c」の3種類を選択できます</t>
        </r>
      </text>
    </comment>
    <comment ref="Z243" authorId="0" shapeId="0" xr:uid="{00000000-0006-0000-0000-000030000000}">
      <text>
        <r>
          <rPr>
            <sz val="9"/>
            <color indexed="81"/>
            <rFont val="ＭＳ Ｐゴシック"/>
            <family val="3"/>
            <charset val="128"/>
          </rPr>
          <t>「修正CBR」，「設計CBR」，「配合CBR」が選択できます</t>
        </r>
      </text>
    </comment>
    <comment ref="R244" authorId="0" shapeId="0" xr:uid="{00000000-0006-0000-0000-000031000000}">
      <text>
        <r>
          <rPr>
            <sz val="9"/>
            <color indexed="81"/>
            <rFont val="ＭＳ Ｐゴシック"/>
            <family val="3"/>
            <charset val="128"/>
          </rPr>
          <t>「CU」と「簡易CU」が選択できます</t>
        </r>
      </text>
    </comment>
    <comment ref="P245" authorId="0" shapeId="0" xr:uid="{00000000-0006-0000-0000-000032000000}">
      <text>
        <r>
          <rPr>
            <sz val="9"/>
            <color indexed="81"/>
            <rFont val="ＭＳ Ｐゴシック"/>
            <family val="3"/>
            <charset val="128"/>
          </rPr>
          <t>「段階載荷」と「定ひずみ速度」が選択できます</t>
        </r>
      </text>
    </comment>
    <comment ref="V246" authorId="0" shapeId="0" xr:uid="{00000000-0006-0000-0000-000033000000}">
      <text>
        <r>
          <rPr>
            <sz val="9"/>
            <color indexed="81"/>
            <rFont val="ＭＳ Ｐゴシック"/>
            <family val="3"/>
            <charset val="128"/>
          </rPr>
          <t>「三軸」と「中空ねじり」を選択できます</t>
        </r>
      </text>
    </comment>
    <comment ref="W246" authorId="0" shapeId="0" xr:uid="{00000000-0006-0000-0000-000034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246" authorId="0" shapeId="0" xr:uid="{00000000-0006-0000-0000-000035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W248" authorId="0" shapeId="0" xr:uid="{00000000-0006-0000-0000-000036000000}">
      <text>
        <r>
          <rPr>
            <sz val="9"/>
            <color indexed="81"/>
            <rFont val="ＭＳ Ｐゴシック"/>
            <family val="3"/>
            <charset val="128"/>
          </rPr>
          <t>試料の準備方法として「a～c」の3種類を選択できます</t>
        </r>
      </text>
    </comment>
    <comment ref="Z289" authorId="0" shapeId="0" xr:uid="{00000000-0006-0000-0000-000037000000}">
      <text>
        <r>
          <rPr>
            <sz val="9"/>
            <color indexed="81"/>
            <rFont val="ＭＳ Ｐゴシック"/>
            <family val="3"/>
            <charset val="128"/>
          </rPr>
          <t>「修正CBR」，「設計CBR」，「配合CBR」が選択できます</t>
        </r>
      </text>
    </comment>
    <comment ref="R290" authorId="0" shapeId="0" xr:uid="{00000000-0006-0000-0000-000038000000}">
      <text>
        <r>
          <rPr>
            <sz val="9"/>
            <color indexed="81"/>
            <rFont val="ＭＳ Ｐゴシック"/>
            <family val="3"/>
            <charset val="128"/>
          </rPr>
          <t>「CU」と「簡易CU」が選択できます</t>
        </r>
      </text>
    </comment>
    <comment ref="P291" authorId="0" shapeId="0" xr:uid="{00000000-0006-0000-0000-000039000000}">
      <text>
        <r>
          <rPr>
            <sz val="9"/>
            <color indexed="81"/>
            <rFont val="ＭＳ Ｐゴシック"/>
            <family val="3"/>
            <charset val="128"/>
          </rPr>
          <t>「段階載荷」と「定ひずみ速度」が選択できます</t>
        </r>
      </text>
    </comment>
    <comment ref="V292" authorId="0" shapeId="0" xr:uid="{00000000-0006-0000-0000-00003A000000}">
      <text>
        <r>
          <rPr>
            <sz val="9"/>
            <color indexed="81"/>
            <rFont val="ＭＳ Ｐゴシック"/>
            <family val="3"/>
            <charset val="128"/>
          </rPr>
          <t>「三軸」と「中空ねじり」を選択できます</t>
        </r>
      </text>
    </comment>
    <comment ref="W292" authorId="0" shapeId="0" xr:uid="{00000000-0006-0000-0000-00003B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292" authorId="0" shapeId="0" xr:uid="{00000000-0006-0000-0000-00003C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W294" authorId="0" shapeId="0" xr:uid="{00000000-0006-0000-0000-00003D000000}">
      <text>
        <r>
          <rPr>
            <sz val="9"/>
            <color indexed="81"/>
            <rFont val="ＭＳ Ｐゴシック"/>
            <family val="3"/>
            <charset val="128"/>
          </rPr>
          <t>試料の準備方法として「a～c」の3種類を選択できます</t>
        </r>
      </text>
    </comment>
    <comment ref="Z335" authorId="0" shapeId="0" xr:uid="{00000000-0006-0000-0000-00003E000000}">
      <text>
        <r>
          <rPr>
            <sz val="9"/>
            <color indexed="81"/>
            <rFont val="ＭＳ Ｐゴシック"/>
            <family val="3"/>
            <charset val="128"/>
          </rPr>
          <t>「修正CBR」，「設計CBR」，「配合CBR」が選択できます</t>
        </r>
      </text>
    </comment>
    <comment ref="R336" authorId="0" shapeId="0" xr:uid="{00000000-0006-0000-0000-00003F000000}">
      <text>
        <r>
          <rPr>
            <sz val="9"/>
            <color indexed="81"/>
            <rFont val="ＭＳ Ｐゴシック"/>
            <family val="3"/>
            <charset val="128"/>
          </rPr>
          <t>「CU」と「簡易CU」が選択できます</t>
        </r>
      </text>
    </comment>
    <comment ref="P337" authorId="0" shapeId="0" xr:uid="{00000000-0006-0000-0000-000040000000}">
      <text>
        <r>
          <rPr>
            <sz val="9"/>
            <color indexed="81"/>
            <rFont val="ＭＳ Ｐゴシック"/>
            <family val="3"/>
            <charset val="128"/>
          </rPr>
          <t>「段階載荷」と「定ひずみ速度」が選択できます</t>
        </r>
      </text>
    </comment>
    <comment ref="V338" authorId="0" shapeId="0" xr:uid="{00000000-0006-0000-0000-000041000000}">
      <text>
        <r>
          <rPr>
            <sz val="9"/>
            <color indexed="81"/>
            <rFont val="ＭＳ Ｐゴシック"/>
            <family val="3"/>
            <charset val="128"/>
          </rPr>
          <t>「三軸」と「中空ねじり」を選択できます</t>
        </r>
      </text>
    </comment>
    <comment ref="W338" authorId="0" shapeId="0" xr:uid="{00000000-0006-0000-0000-000042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338" authorId="0" shapeId="0" xr:uid="{00000000-0006-0000-0000-000043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W340" authorId="0" shapeId="0" xr:uid="{00000000-0006-0000-0000-000044000000}">
      <text>
        <r>
          <rPr>
            <sz val="9"/>
            <color indexed="81"/>
            <rFont val="ＭＳ Ｐゴシック"/>
            <family val="3"/>
            <charset val="128"/>
          </rPr>
          <t>試料の準備方法として「a～c」の3種類を選択できます</t>
        </r>
      </text>
    </comment>
    <comment ref="Z381" authorId="0" shapeId="0" xr:uid="{00000000-0006-0000-0000-000045000000}">
      <text>
        <r>
          <rPr>
            <sz val="9"/>
            <color indexed="81"/>
            <rFont val="ＭＳ Ｐゴシック"/>
            <family val="3"/>
            <charset val="128"/>
          </rPr>
          <t>「修正CBR」，「設計CBR」，「配合CBR」が選択できます</t>
        </r>
      </text>
    </comment>
    <comment ref="R382" authorId="0" shapeId="0" xr:uid="{00000000-0006-0000-0000-000046000000}">
      <text>
        <r>
          <rPr>
            <sz val="9"/>
            <color indexed="81"/>
            <rFont val="ＭＳ Ｐゴシック"/>
            <family val="3"/>
            <charset val="128"/>
          </rPr>
          <t>「CU」と「簡易CU」が選択できます</t>
        </r>
      </text>
    </comment>
    <comment ref="P383" authorId="0" shapeId="0" xr:uid="{00000000-0006-0000-0000-000047000000}">
      <text>
        <r>
          <rPr>
            <sz val="9"/>
            <color indexed="81"/>
            <rFont val="ＭＳ Ｐゴシック"/>
            <family val="3"/>
            <charset val="128"/>
          </rPr>
          <t>「段階載荷」と「定ひずみ速度」が選択できます</t>
        </r>
      </text>
    </comment>
    <comment ref="V384" authorId="0" shapeId="0" xr:uid="{00000000-0006-0000-0000-000048000000}">
      <text>
        <r>
          <rPr>
            <sz val="9"/>
            <color indexed="81"/>
            <rFont val="ＭＳ Ｐゴシック"/>
            <family val="3"/>
            <charset val="128"/>
          </rPr>
          <t>「三軸」と「中空ねじり」を選択できます</t>
        </r>
      </text>
    </comment>
    <comment ref="W384" authorId="0" shapeId="0" xr:uid="{00000000-0006-0000-0000-000049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384" authorId="0" shapeId="0" xr:uid="{00000000-0006-0000-0000-00004A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W386" authorId="0" shapeId="0" xr:uid="{00000000-0006-0000-0000-00004B000000}">
      <text>
        <r>
          <rPr>
            <sz val="9"/>
            <color indexed="81"/>
            <rFont val="ＭＳ Ｐゴシック"/>
            <family val="3"/>
            <charset val="128"/>
          </rPr>
          <t>試料の準備方法として「a～c」の3種類を選択できます</t>
        </r>
      </text>
    </comment>
    <comment ref="Z427" authorId="0" shapeId="0" xr:uid="{00000000-0006-0000-0000-00004C000000}">
      <text>
        <r>
          <rPr>
            <sz val="9"/>
            <color indexed="81"/>
            <rFont val="ＭＳ Ｐゴシック"/>
            <family val="3"/>
            <charset val="128"/>
          </rPr>
          <t>「修正CBR」，「設計CBR」，「配合CBR」が選択できます</t>
        </r>
      </text>
    </comment>
    <comment ref="R428" authorId="0" shapeId="0" xr:uid="{00000000-0006-0000-0000-00004D000000}">
      <text>
        <r>
          <rPr>
            <sz val="9"/>
            <color indexed="81"/>
            <rFont val="ＭＳ Ｐゴシック"/>
            <family val="3"/>
            <charset val="128"/>
          </rPr>
          <t>「CU」と「簡易CU」が選択できます</t>
        </r>
      </text>
    </comment>
    <comment ref="P429" authorId="0" shapeId="0" xr:uid="{00000000-0006-0000-0000-00004E000000}">
      <text>
        <r>
          <rPr>
            <sz val="9"/>
            <color indexed="81"/>
            <rFont val="ＭＳ Ｐゴシック"/>
            <family val="3"/>
            <charset val="128"/>
          </rPr>
          <t>「段階載荷」と「定ひずみ速度」が選択できます</t>
        </r>
      </text>
    </comment>
    <comment ref="V430" authorId="0" shapeId="0" xr:uid="{00000000-0006-0000-0000-00004F000000}">
      <text>
        <r>
          <rPr>
            <sz val="9"/>
            <color indexed="81"/>
            <rFont val="ＭＳ Ｐゴシック"/>
            <family val="3"/>
            <charset val="128"/>
          </rPr>
          <t>「三軸」と「中空ねじり」を選択できます</t>
        </r>
      </text>
    </comment>
    <comment ref="W430" authorId="0" shapeId="0" xr:uid="{00000000-0006-0000-0000-000050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430" authorId="0" shapeId="0" xr:uid="{00000000-0006-0000-0000-000051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W432" authorId="0" shapeId="0" xr:uid="{00000000-0006-0000-0000-000052000000}">
      <text>
        <r>
          <rPr>
            <sz val="9"/>
            <color indexed="81"/>
            <rFont val="ＭＳ Ｐゴシック"/>
            <family val="3"/>
            <charset val="128"/>
          </rPr>
          <t>試料の準備方法として「a～c」の3種類を選択できます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【次回搬入】
追加の試料搬入の予定がある場合は「有り」，
ない場合は「無し」をリストから選んでください。
「有り」を選んだ場合，次回搬入日を右隣のセルに入力してください。</t>
        </r>
      </text>
    </comment>
    <comment ref="N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【試料返却】
試料の返却が必要な場合は「要」，
必要ない場合は「不要」をリストから選んでください。
「要」を選んだ場合，返却方法を右隣のセルのリストから選んでください。</t>
        </r>
      </text>
    </comment>
    <comment ref="B7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【試験様式】
ご依頼される試験の規格をリストから選んでください。(複数選択可)</t>
        </r>
      </text>
    </comment>
    <comment ref="N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【電子納品】
電子納品が必要な場合は「要」，
必要ない場合は「不要」を選んでください。
「要」を選んだ場合，電子納品の仕様を右隣のセルのリストから選んでください。</t>
        </r>
      </text>
    </comment>
    <comment ref="B8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【調査名】
試験用紙に調査名を記載する場合は「要」，
記載しない場合は「不要」をリストから選んでください。</t>
        </r>
      </text>
    </comment>
    <comment ref="O8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【代表】
試験代表写真が必要な場合は「要」，
必要ない場合は「不要」を選んでください。</t>
        </r>
      </text>
    </comment>
    <comment ref="B9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>【試験者名】
試験用紙に試験者名を記載する場合は「要」，
記載しない場合は「不要」をリストから選んでください。
「要」を選んだ場合，記載する名前を右隣のセルのリストから選んでください。
記載する名前が「その他」の場合，ご指定の方の名前を右隣のセルに記載してください。</t>
        </r>
      </text>
    </comment>
    <comment ref="O9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【供試体】
供試体の試験前後写真が必要な場合は「要」，
必要ない場合は「不要」を選んでください。
※電子納品が必要な場合は「要」を選んでください。</t>
        </r>
      </text>
    </comment>
    <comment ref="B10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【日付け】
試験用紙に日付けを記載する場合は「要」，
記載しない場合は「不要」をリストから選んでください。
「要」を選んだ場合，記載する日付けを右隣のセルのリストから選んでください。
記載する日付けが「ご指定日」の場合，ご指定の日付けを右隣のセルに記載してください。</t>
        </r>
      </text>
    </comment>
    <comment ref="O10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【社名】
黒板に社名を記載する場合は「有り」，
記載しない場合は「無し」を選んでください。
「有り」を選んだ場合，右隣のセルに社名を記載してください。</t>
        </r>
      </text>
    </comment>
    <comment ref="A11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>【データ形式】
納品の際のデータの形式をリストから選んでください。(複数選択可)</t>
        </r>
      </text>
    </comment>
    <comment ref="O11" authorId="0" shapeId="0" xr:uid="{00000000-0006-0000-0100-00000C000000}">
      <text>
        <r>
          <rPr>
            <sz val="9"/>
            <color indexed="81"/>
            <rFont val="ＭＳ Ｐゴシック"/>
            <family val="3"/>
            <charset val="128"/>
          </rPr>
          <t>【日付け】
黒板に日付けを記載する場合は「有り」，
記載しない場合は「無し」を選んでください。</t>
        </r>
      </text>
    </comment>
    <comment ref="O13" authorId="0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>「自然状態」と「三状態」が選べます</t>
        </r>
      </text>
    </comment>
    <comment ref="P14" authorId="0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ひずみは計測しません</t>
        </r>
      </text>
    </comment>
    <comment ref="Q14" authorId="0" shapeId="0" xr:uid="{00000000-0006-0000-0100-00000F000000}">
      <text>
        <r>
          <rPr>
            <sz val="9"/>
            <color indexed="81"/>
            <rFont val="ＭＳ Ｐゴシック"/>
            <family val="3"/>
            <charset val="128"/>
          </rPr>
          <t>縦ひずみを計測します</t>
        </r>
      </text>
    </comment>
    <comment ref="R14" authorId="0" shapeId="0" xr:uid="{00000000-0006-0000-0100-000010000000}">
      <text>
        <r>
          <rPr>
            <sz val="9"/>
            <color indexed="81"/>
            <rFont val="ＭＳ Ｐゴシック"/>
            <family val="3"/>
            <charset val="128"/>
          </rPr>
          <t>縦ひずみと横ひずみを計測します</t>
        </r>
      </text>
    </comment>
    <comment ref="U16" authorId="0" shapeId="0" xr:uid="{00000000-0006-0000-0100-000011000000}">
      <text>
        <r>
          <rPr>
            <sz val="9"/>
            <color indexed="81"/>
            <rFont val="ＭＳ Ｐゴシック"/>
            <family val="3"/>
            <charset val="128"/>
          </rPr>
          <t>三軸の試験条件を選べます
※UU以外の条件は試験が可能か打ち合わせさせていただきます</t>
        </r>
      </text>
    </comment>
    <comment ref="W16" authorId="0" shapeId="0" xr:uid="{00000000-0006-0000-0100-000012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16" authorId="0" shapeId="0" xr:uid="{00000000-0006-0000-0100-000013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W18" authorId="0" shapeId="0" xr:uid="{00000000-0006-0000-0100-000014000000}">
      <text>
        <r>
          <rPr>
            <sz val="9"/>
            <color indexed="81"/>
            <rFont val="ＭＳ Ｐゴシック"/>
            <family val="3"/>
            <charset val="128"/>
          </rPr>
          <t>試料の準備方法として「a～c」の3種類を選択できます</t>
        </r>
      </text>
    </comment>
    <comment ref="O59" authorId="0" shapeId="0" xr:uid="{00000000-0006-0000-0100-000015000000}">
      <text>
        <r>
          <rPr>
            <sz val="9"/>
            <color indexed="81"/>
            <rFont val="ＭＳ Ｐゴシック"/>
            <family val="3"/>
            <charset val="128"/>
          </rPr>
          <t>「自然状態」と「三状態」が選べます</t>
        </r>
      </text>
    </comment>
    <comment ref="W59" authorId="0" shapeId="0" xr:uid="{00000000-0006-0000-0100-000016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59" authorId="0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P60" authorId="0" shapeId="0" xr:uid="{00000000-0006-0000-0100-000018000000}">
      <text>
        <r>
          <rPr>
            <sz val="9"/>
            <color indexed="81"/>
            <rFont val="ＭＳ Ｐゴシック"/>
            <family val="3"/>
            <charset val="128"/>
          </rPr>
          <t>ひずみは計測しません</t>
        </r>
      </text>
    </comment>
    <comment ref="Q60" authorId="0" shapeId="0" xr:uid="{00000000-0006-0000-0100-000019000000}">
      <text>
        <r>
          <rPr>
            <sz val="9"/>
            <color indexed="81"/>
            <rFont val="ＭＳ Ｐゴシック"/>
            <family val="3"/>
            <charset val="128"/>
          </rPr>
          <t>縦ひずみを計測します</t>
        </r>
      </text>
    </comment>
    <comment ref="R60" authorId="0" shapeId="0" xr:uid="{00000000-0006-0000-0100-00001A000000}">
      <text>
        <r>
          <rPr>
            <sz val="9"/>
            <color indexed="81"/>
            <rFont val="ＭＳ Ｐゴシック"/>
            <family val="3"/>
            <charset val="128"/>
          </rPr>
          <t>縦ひずみと横ひずみを計測します</t>
        </r>
      </text>
    </comment>
    <comment ref="U62" authorId="0" shapeId="0" xr:uid="{00000000-0006-0000-0100-00001B000000}">
      <text>
        <r>
          <rPr>
            <sz val="9"/>
            <color indexed="81"/>
            <rFont val="ＭＳ Ｐゴシック"/>
            <family val="3"/>
            <charset val="128"/>
          </rPr>
          <t>三軸の試験条件を選べます
※UU以外の条件は試験が可能か打ち合わせさせていただきます</t>
        </r>
      </text>
    </comment>
    <comment ref="O105" authorId="0" shapeId="0" xr:uid="{00000000-0006-0000-0100-00001C000000}">
      <text>
        <r>
          <rPr>
            <sz val="9"/>
            <color indexed="81"/>
            <rFont val="ＭＳ Ｐゴシック"/>
            <family val="3"/>
            <charset val="128"/>
          </rPr>
          <t>「自然状態」と「三状態」が選べます</t>
        </r>
      </text>
    </comment>
    <comment ref="W105" authorId="0" shapeId="0" xr:uid="{00000000-0006-0000-0100-00001D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105" authorId="0" shapeId="0" xr:uid="{00000000-0006-0000-0100-00001E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P106" authorId="0" shapeId="0" xr:uid="{00000000-0006-0000-0100-00001F000000}">
      <text>
        <r>
          <rPr>
            <sz val="9"/>
            <color indexed="81"/>
            <rFont val="ＭＳ Ｐゴシック"/>
            <family val="3"/>
            <charset val="128"/>
          </rPr>
          <t>ひずみは計測しません</t>
        </r>
      </text>
    </comment>
    <comment ref="Q106" authorId="0" shapeId="0" xr:uid="{00000000-0006-0000-0100-000020000000}">
      <text>
        <r>
          <rPr>
            <sz val="9"/>
            <color indexed="81"/>
            <rFont val="ＭＳ Ｐゴシック"/>
            <family val="3"/>
            <charset val="128"/>
          </rPr>
          <t>縦ひずみを計測します</t>
        </r>
      </text>
    </comment>
    <comment ref="R106" authorId="0" shapeId="0" xr:uid="{00000000-0006-0000-0100-000021000000}">
      <text>
        <r>
          <rPr>
            <sz val="9"/>
            <color indexed="81"/>
            <rFont val="ＭＳ Ｐゴシック"/>
            <family val="3"/>
            <charset val="128"/>
          </rPr>
          <t>縦ひずみと横ひずみを計測します</t>
        </r>
      </text>
    </comment>
    <comment ref="U108" authorId="0" shapeId="0" xr:uid="{00000000-0006-0000-0100-000022000000}">
      <text>
        <r>
          <rPr>
            <sz val="9"/>
            <color indexed="81"/>
            <rFont val="ＭＳ Ｐゴシック"/>
            <family val="3"/>
            <charset val="128"/>
          </rPr>
          <t>三軸の試験条件を選べます
※UU以外の条件は試験が可能か打ち合わせさせていただきます</t>
        </r>
      </text>
    </comment>
    <comment ref="O151" authorId="0" shapeId="0" xr:uid="{00000000-0006-0000-0100-000023000000}">
      <text>
        <r>
          <rPr>
            <sz val="9"/>
            <color indexed="81"/>
            <rFont val="ＭＳ Ｐゴシック"/>
            <family val="3"/>
            <charset val="128"/>
          </rPr>
          <t>「自然状態」と「三状態」が選べます</t>
        </r>
      </text>
    </comment>
    <comment ref="W151" authorId="0" shapeId="0" xr:uid="{00000000-0006-0000-0100-000024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151" authorId="0" shapeId="0" xr:uid="{00000000-0006-0000-0100-000025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P152" authorId="0" shapeId="0" xr:uid="{00000000-0006-0000-0100-000026000000}">
      <text>
        <r>
          <rPr>
            <sz val="9"/>
            <color indexed="81"/>
            <rFont val="ＭＳ Ｐゴシック"/>
            <family val="3"/>
            <charset val="128"/>
          </rPr>
          <t>ひずみは計測しません</t>
        </r>
      </text>
    </comment>
    <comment ref="Q152" authorId="0" shapeId="0" xr:uid="{00000000-0006-0000-0100-000027000000}">
      <text>
        <r>
          <rPr>
            <sz val="9"/>
            <color indexed="81"/>
            <rFont val="ＭＳ Ｐゴシック"/>
            <family val="3"/>
            <charset val="128"/>
          </rPr>
          <t>縦ひずみを計測します</t>
        </r>
      </text>
    </comment>
    <comment ref="R152" authorId="0" shapeId="0" xr:uid="{00000000-0006-0000-0100-000028000000}">
      <text>
        <r>
          <rPr>
            <sz val="9"/>
            <color indexed="81"/>
            <rFont val="ＭＳ Ｐゴシック"/>
            <family val="3"/>
            <charset val="128"/>
          </rPr>
          <t>縦ひずみと横ひずみを計測します</t>
        </r>
      </text>
    </comment>
    <comment ref="U154" authorId="0" shapeId="0" xr:uid="{00000000-0006-0000-0100-000029000000}">
      <text>
        <r>
          <rPr>
            <sz val="9"/>
            <color indexed="81"/>
            <rFont val="ＭＳ Ｐゴシック"/>
            <family val="3"/>
            <charset val="128"/>
          </rPr>
          <t>三軸の試験条件を選べます
※UU以外の条件は試験が可能か打ち合わせさせていただきます</t>
        </r>
      </text>
    </comment>
    <comment ref="O197" authorId="0" shapeId="0" xr:uid="{00000000-0006-0000-0100-00002A000000}">
      <text>
        <r>
          <rPr>
            <sz val="9"/>
            <color indexed="81"/>
            <rFont val="ＭＳ Ｐゴシック"/>
            <family val="3"/>
            <charset val="128"/>
          </rPr>
          <t>「自然状態」と「三状態」が選べます</t>
        </r>
      </text>
    </comment>
    <comment ref="W197" authorId="0" shapeId="0" xr:uid="{00000000-0006-0000-0100-00002B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197" authorId="0" shapeId="0" xr:uid="{00000000-0006-0000-0100-00002C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P198" authorId="0" shapeId="0" xr:uid="{00000000-0006-0000-0100-00002D000000}">
      <text>
        <r>
          <rPr>
            <sz val="9"/>
            <color indexed="81"/>
            <rFont val="ＭＳ Ｐゴシック"/>
            <family val="3"/>
            <charset val="128"/>
          </rPr>
          <t>ひずみは計測しません</t>
        </r>
      </text>
    </comment>
    <comment ref="Q198" authorId="0" shapeId="0" xr:uid="{00000000-0006-0000-0100-00002E000000}">
      <text>
        <r>
          <rPr>
            <sz val="9"/>
            <color indexed="81"/>
            <rFont val="ＭＳ Ｐゴシック"/>
            <family val="3"/>
            <charset val="128"/>
          </rPr>
          <t>縦ひずみを計測します</t>
        </r>
      </text>
    </comment>
    <comment ref="R198" authorId="0" shapeId="0" xr:uid="{00000000-0006-0000-0100-00002F000000}">
      <text>
        <r>
          <rPr>
            <sz val="9"/>
            <color indexed="81"/>
            <rFont val="ＭＳ Ｐゴシック"/>
            <family val="3"/>
            <charset val="128"/>
          </rPr>
          <t>縦ひずみと横ひずみを計測します</t>
        </r>
      </text>
    </comment>
    <comment ref="U200" authorId="0" shapeId="0" xr:uid="{00000000-0006-0000-0100-000030000000}">
      <text>
        <r>
          <rPr>
            <sz val="9"/>
            <color indexed="81"/>
            <rFont val="ＭＳ Ｐゴシック"/>
            <family val="3"/>
            <charset val="128"/>
          </rPr>
          <t>三軸の試験条件を選べます
※UU以外の条件は試験が可能か打ち合わせさせていただきます</t>
        </r>
      </text>
    </comment>
    <comment ref="O243" authorId="0" shapeId="0" xr:uid="{00000000-0006-0000-0100-000031000000}">
      <text>
        <r>
          <rPr>
            <sz val="9"/>
            <color indexed="81"/>
            <rFont val="ＭＳ Ｐゴシック"/>
            <family val="3"/>
            <charset val="128"/>
          </rPr>
          <t>「自然状態」と「三状態」が選べます</t>
        </r>
      </text>
    </comment>
    <comment ref="W243" authorId="0" shapeId="0" xr:uid="{00000000-0006-0000-0100-000032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243" authorId="0" shapeId="0" xr:uid="{00000000-0006-0000-0100-000033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P244" authorId="0" shapeId="0" xr:uid="{00000000-0006-0000-0100-000034000000}">
      <text>
        <r>
          <rPr>
            <sz val="9"/>
            <color indexed="81"/>
            <rFont val="ＭＳ Ｐゴシック"/>
            <family val="3"/>
            <charset val="128"/>
          </rPr>
          <t>ひずみは計測しません</t>
        </r>
      </text>
    </comment>
    <comment ref="Q244" authorId="0" shapeId="0" xr:uid="{00000000-0006-0000-0100-000035000000}">
      <text>
        <r>
          <rPr>
            <sz val="9"/>
            <color indexed="81"/>
            <rFont val="ＭＳ Ｐゴシック"/>
            <family val="3"/>
            <charset val="128"/>
          </rPr>
          <t>縦ひずみを計測します</t>
        </r>
      </text>
    </comment>
    <comment ref="R244" authorId="0" shapeId="0" xr:uid="{00000000-0006-0000-0100-000036000000}">
      <text>
        <r>
          <rPr>
            <sz val="9"/>
            <color indexed="81"/>
            <rFont val="ＭＳ Ｐゴシック"/>
            <family val="3"/>
            <charset val="128"/>
          </rPr>
          <t>縦ひずみと横ひずみを計測します</t>
        </r>
      </text>
    </comment>
    <comment ref="U246" authorId="0" shapeId="0" xr:uid="{00000000-0006-0000-0100-000037000000}">
      <text>
        <r>
          <rPr>
            <sz val="9"/>
            <color indexed="81"/>
            <rFont val="ＭＳ Ｐゴシック"/>
            <family val="3"/>
            <charset val="128"/>
          </rPr>
          <t>三軸の試験条件を選べます
※UU以外の条件は試験が可能か打ち合わせさせていただきます</t>
        </r>
      </text>
    </comment>
    <comment ref="O289" authorId="0" shapeId="0" xr:uid="{00000000-0006-0000-0100-000038000000}">
      <text>
        <r>
          <rPr>
            <sz val="9"/>
            <color indexed="81"/>
            <rFont val="ＭＳ Ｐゴシック"/>
            <family val="3"/>
            <charset val="128"/>
          </rPr>
          <t>「自然状態」と「三状態」が選べます</t>
        </r>
      </text>
    </comment>
    <comment ref="W289" authorId="0" shapeId="0" xr:uid="{00000000-0006-0000-0100-000039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289" authorId="0" shapeId="0" xr:uid="{00000000-0006-0000-0100-00003A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P290" authorId="0" shapeId="0" xr:uid="{00000000-0006-0000-0100-00003B000000}">
      <text>
        <r>
          <rPr>
            <sz val="9"/>
            <color indexed="81"/>
            <rFont val="ＭＳ Ｐゴシック"/>
            <family val="3"/>
            <charset val="128"/>
          </rPr>
          <t>ひずみは計測しません</t>
        </r>
      </text>
    </comment>
    <comment ref="Q290" authorId="0" shapeId="0" xr:uid="{00000000-0006-0000-0100-00003C000000}">
      <text>
        <r>
          <rPr>
            <sz val="9"/>
            <color indexed="81"/>
            <rFont val="ＭＳ Ｐゴシック"/>
            <family val="3"/>
            <charset val="128"/>
          </rPr>
          <t>縦ひずみを計測します</t>
        </r>
      </text>
    </comment>
    <comment ref="R290" authorId="0" shapeId="0" xr:uid="{00000000-0006-0000-0100-00003D000000}">
      <text>
        <r>
          <rPr>
            <sz val="9"/>
            <color indexed="81"/>
            <rFont val="ＭＳ Ｐゴシック"/>
            <family val="3"/>
            <charset val="128"/>
          </rPr>
          <t>縦ひずみと横ひずみを計測します</t>
        </r>
      </text>
    </comment>
    <comment ref="U292" authorId="0" shapeId="0" xr:uid="{00000000-0006-0000-0100-00003E000000}">
      <text>
        <r>
          <rPr>
            <sz val="9"/>
            <color indexed="81"/>
            <rFont val="ＭＳ Ｐゴシック"/>
            <family val="3"/>
            <charset val="128"/>
          </rPr>
          <t>三軸の試験条件を選べます
※UU以外の条件は試験が可能か打ち合わせさせていただきます</t>
        </r>
      </text>
    </comment>
    <comment ref="O335" authorId="0" shapeId="0" xr:uid="{00000000-0006-0000-0100-00003F000000}">
      <text>
        <r>
          <rPr>
            <sz val="9"/>
            <color indexed="81"/>
            <rFont val="ＭＳ Ｐゴシック"/>
            <family val="3"/>
            <charset val="128"/>
          </rPr>
          <t>「自然状態」と「三状態」が選べます</t>
        </r>
      </text>
    </comment>
    <comment ref="W335" authorId="0" shapeId="0" xr:uid="{00000000-0006-0000-0100-000040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335" authorId="0" shapeId="0" xr:uid="{00000000-0006-0000-0100-000041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P336" authorId="0" shapeId="0" xr:uid="{00000000-0006-0000-0100-000042000000}">
      <text>
        <r>
          <rPr>
            <sz val="9"/>
            <color indexed="81"/>
            <rFont val="ＭＳ Ｐゴシック"/>
            <family val="3"/>
            <charset val="128"/>
          </rPr>
          <t>ひずみは計測しません</t>
        </r>
      </text>
    </comment>
    <comment ref="Q336" authorId="0" shapeId="0" xr:uid="{00000000-0006-0000-0100-000043000000}">
      <text>
        <r>
          <rPr>
            <sz val="9"/>
            <color indexed="81"/>
            <rFont val="ＭＳ Ｐゴシック"/>
            <family val="3"/>
            <charset val="128"/>
          </rPr>
          <t>縦ひずみを計測します</t>
        </r>
      </text>
    </comment>
    <comment ref="R336" authorId="0" shapeId="0" xr:uid="{00000000-0006-0000-0100-000044000000}">
      <text>
        <r>
          <rPr>
            <sz val="9"/>
            <color indexed="81"/>
            <rFont val="ＭＳ Ｐゴシック"/>
            <family val="3"/>
            <charset val="128"/>
          </rPr>
          <t>縦ひずみと横ひずみを計測します</t>
        </r>
      </text>
    </comment>
    <comment ref="U338" authorId="0" shapeId="0" xr:uid="{00000000-0006-0000-0100-000045000000}">
      <text>
        <r>
          <rPr>
            <sz val="9"/>
            <color indexed="81"/>
            <rFont val="ＭＳ Ｐゴシック"/>
            <family val="3"/>
            <charset val="128"/>
          </rPr>
          <t>三軸の試験条件を選べます
※UU以外の条件は試験が可能か打ち合わせさせていただきます</t>
        </r>
      </text>
    </comment>
    <comment ref="O381" authorId="0" shapeId="0" xr:uid="{00000000-0006-0000-0100-000046000000}">
      <text>
        <r>
          <rPr>
            <sz val="9"/>
            <color indexed="81"/>
            <rFont val="ＭＳ Ｐゴシック"/>
            <family val="3"/>
            <charset val="128"/>
          </rPr>
          <t>「自然状態」と「三状態」が選べます</t>
        </r>
      </text>
    </comment>
    <comment ref="W381" authorId="0" shapeId="0" xr:uid="{00000000-0006-0000-0100-000047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381" authorId="0" shapeId="0" xr:uid="{00000000-0006-0000-0100-000048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P382" authorId="0" shapeId="0" xr:uid="{00000000-0006-0000-0100-000049000000}">
      <text>
        <r>
          <rPr>
            <sz val="9"/>
            <color indexed="81"/>
            <rFont val="ＭＳ Ｐゴシック"/>
            <family val="3"/>
            <charset val="128"/>
          </rPr>
          <t>ひずみは計測しません</t>
        </r>
      </text>
    </comment>
    <comment ref="Q382" authorId="0" shapeId="0" xr:uid="{00000000-0006-0000-0100-00004A000000}">
      <text>
        <r>
          <rPr>
            <sz val="9"/>
            <color indexed="81"/>
            <rFont val="ＭＳ Ｐゴシック"/>
            <family val="3"/>
            <charset val="128"/>
          </rPr>
          <t>縦ひずみを計測します</t>
        </r>
      </text>
    </comment>
    <comment ref="R382" authorId="0" shapeId="0" xr:uid="{00000000-0006-0000-0100-00004B000000}">
      <text>
        <r>
          <rPr>
            <sz val="9"/>
            <color indexed="81"/>
            <rFont val="ＭＳ Ｐゴシック"/>
            <family val="3"/>
            <charset val="128"/>
          </rPr>
          <t>縦ひずみと横ひずみを計測します</t>
        </r>
      </text>
    </comment>
    <comment ref="U384" authorId="0" shapeId="0" xr:uid="{00000000-0006-0000-0100-00004C000000}">
      <text>
        <r>
          <rPr>
            <sz val="9"/>
            <color indexed="81"/>
            <rFont val="ＭＳ Ｐゴシック"/>
            <family val="3"/>
            <charset val="128"/>
          </rPr>
          <t>三軸の試験条件を選べます
※UU以外の条件は試験が可能か打ち合わせさせていただきます</t>
        </r>
      </text>
    </comment>
    <comment ref="O427" authorId="0" shapeId="0" xr:uid="{00000000-0006-0000-0100-00004D000000}">
      <text>
        <r>
          <rPr>
            <sz val="9"/>
            <color indexed="81"/>
            <rFont val="ＭＳ Ｐゴシック"/>
            <family val="3"/>
            <charset val="128"/>
          </rPr>
          <t>「自然状態」と「三状態」が選べます</t>
        </r>
      </text>
    </comment>
    <comment ref="W427" authorId="0" shapeId="0" xr:uid="{00000000-0006-0000-0100-00004E000000}">
      <text>
        <r>
          <rPr>
            <sz val="9"/>
            <color indexed="81"/>
            <rFont val="ＭＳ Ｐゴシック"/>
            <family val="3"/>
            <charset val="128"/>
          </rPr>
          <t>試験方法として「A～E」の5種類を選択できます</t>
        </r>
      </text>
    </comment>
    <comment ref="Y427" authorId="0" shapeId="0" xr:uid="{00000000-0006-0000-0100-00004F000000}">
      <text>
        <r>
          <rPr>
            <sz val="9"/>
            <color indexed="81"/>
            <rFont val="ＭＳ Ｐゴシック"/>
            <family val="3"/>
            <charset val="128"/>
          </rPr>
          <t>「建発(建設発生土基準)」と
「TR(トラフィカビリティ判定)」が選択できます</t>
        </r>
      </text>
    </comment>
    <comment ref="P428" authorId="0" shapeId="0" xr:uid="{00000000-0006-0000-0100-000050000000}">
      <text>
        <r>
          <rPr>
            <sz val="9"/>
            <color indexed="81"/>
            <rFont val="ＭＳ Ｐゴシック"/>
            <family val="3"/>
            <charset val="128"/>
          </rPr>
          <t>ひずみは計測しません</t>
        </r>
      </text>
    </comment>
    <comment ref="Q428" authorId="0" shapeId="0" xr:uid="{00000000-0006-0000-0100-000051000000}">
      <text>
        <r>
          <rPr>
            <sz val="9"/>
            <color indexed="81"/>
            <rFont val="ＭＳ Ｐゴシック"/>
            <family val="3"/>
            <charset val="128"/>
          </rPr>
          <t>縦ひずみを計測します</t>
        </r>
      </text>
    </comment>
    <comment ref="R428" authorId="0" shapeId="0" xr:uid="{00000000-0006-0000-0100-000052000000}">
      <text>
        <r>
          <rPr>
            <sz val="9"/>
            <color indexed="81"/>
            <rFont val="ＭＳ Ｐゴシック"/>
            <family val="3"/>
            <charset val="128"/>
          </rPr>
          <t>縦ひずみと横ひずみを計測します</t>
        </r>
      </text>
    </comment>
    <comment ref="U430" authorId="0" shapeId="0" xr:uid="{00000000-0006-0000-0100-000053000000}">
      <text>
        <r>
          <rPr>
            <sz val="9"/>
            <color indexed="81"/>
            <rFont val="ＭＳ Ｐゴシック"/>
            <family val="3"/>
            <charset val="128"/>
          </rPr>
          <t>三軸の試験条件を選べます
※UU以外の条件は試験が可能か打ち合わせさせていただきます</t>
        </r>
      </text>
    </comment>
  </commentList>
</comments>
</file>

<file path=xl/sharedStrings.xml><?xml version="1.0" encoding="utf-8"?>
<sst xmlns="http://schemas.openxmlformats.org/spreadsheetml/2006/main" count="1969" uniqueCount="215">
  <si>
    <t>調査名</t>
    <rPh sb="0" eb="2">
      <t>チョウサ</t>
    </rPh>
    <rPh sb="2" eb="3">
      <t>メイ</t>
    </rPh>
    <phoneticPr fontId="1"/>
  </si>
  <si>
    <t>貴社名</t>
    <rPh sb="0" eb="2">
      <t>キシャ</t>
    </rPh>
    <rPh sb="2" eb="3">
      <t>メイ</t>
    </rPh>
    <phoneticPr fontId="1"/>
  </si>
  <si>
    <t>ご担当者</t>
    <rPh sb="1" eb="4">
      <t>タントウシャ</t>
    </rPh>
    <phoneticPr fontId="1"/>
  </si>
  <si>
    <t>試験様式</t>
    <rPh sb="0" eb="2">
      <t>シケン</t>
    </rPh>
    <rPh sb="2" eb="4">
      <t>ヨウシキ</t>
    </rPh>
    <phoneticPr fontId="1"/>
  </si>
  <si>
    <t>日付け</t>
    <rPh sb="0" eb="2">
      <t>ヒヅ</t>
    </rPh>
    <phoneticPr fontId="1"/>
  </si>
  <si>
    <t>試験者名</t>
    <rPh sb="0" eb="2">
      <t>シケン</t>
    </rPh>
    <rPh sb="2" eb="3">
      <t>シャ</t>
    </rPh>
    <rPh sb="3" eb="4">
      <t>メイ</t>
    </rPh>
    <phoneticPr fontId="1"/>
  </si>
  <si>
    <t>要</t>
    <rPh sb="0" eb="1">
      <t>ヨウ</t>
    </rPh>
    <phoneticPr fontId="1"/>
  </si>
  <si>
    <t>受付日</t>
    <rPh sb="0" eb="3">
      <t>ウケツケビ</t>
    </rPh>
    <phoneticPr fontId="1"/>
  </si>
  <si>
    <t>受付者</t>
    <rPh sb="0" eb="2">
      <t>ウケツケ</t>
    </rPh>
    <rPh sb="2" eb="3">
      <t>シャ</t>
    </rPh>
    <phoneticPr fontId="1"/>
  </si>
  <si>
    <t>試験工期</t>
    <rPh sb="0" eb="2">
      <t>シケン</t>
    </rPh>
    <rPh sb="2" eb="4">
      <t>コウキ</t>
    </rPh>
    <phoneticPr fontId="1"/>
  </si>
  <si>
    <t>次回搬入</t>
    <rPh sb="0" eb="2">
      <t>ジカイ</t>
    </rPh>
    <rPh sb="2" eb="4">
      <t>ハンニュウ</t>
    </rPh>
    <phoneticPr fontId="1"/>
  </si>
  <si>
    <t>試料返却</t>
    <rPh sb="0" eb="2">
      <t>シリョウ</t>
    </rPh>
    <rPh sb="2" eb="4">
      <t>ヘンキャク</t>
    </rPh>
    <phoneticPr fontId="1"/>
  </si>
  <si>
    <t>データ形式</t>
    <rPh sb="3" eb="5">
      <t>ケイシキ</t>
    </rPh>
    <phoneticPr fontId="1"/>
  </si>
  <si>
    <t>社名</t>
    <rPh sb="0" eb="2">
      <t>シャメイ</t>
    </rPh>
    <phoneticPr fontId="1"/>
  </si>
  <si>
    <t>年</t>
    <rPh sb="0" eb="1">
      <t>ネン</t>
    </rPh>
    <phoneticPr fontId="1"/>
  </si>
  <si>
    <t>）</t>
    <phoneticPr fontId="1"/>
  </si>
  <si>
    <t>コア軟岩</t>
    <rPh sb="2" eb="4">
      <t>ナンガン</t>
    </rPh>
    <phoneticPr fontId="1"/>
  </si>
  <si>
    <t>コア硬岩</t>
    <rPh sb="2" eb="4">
      <t>コウガン</t>
    </rPh>
    <phoneticPr fontId="1"/>
  </si>
  <si>
    <t>ブロック</t>
    <phoneticPr fontId="1"/>
  </si>
  <si>
    <t>密度</t>
    <rPh sb="0" eb="2">
      <t>ミツド</t>
    </rPh>
    <phoneticPr fontId="1"/>
  </si>
  <si>
    <t>試料名</t>
    <rPh sb="0" eb="2">
      <t>シリョウ</t>
    </rPh>
    <rPh sb="2" eb="3">
      <t>メイ</t>
    </rPh>
    <phoneticPr fontId="1"/>
  </si>
  <si>
    <t>一軸</t>
    <rPh sb="0" eb="2">
      <t>イチジク</t>
    </rPh>
    <phoneticPr fontId="1"/>
  </si>
  <si>
    <t>三軸</t>
    <rPh sb="0" eb="2">
      <t>サンジク</t>
    </rPh>
    <phoneticPr fontId="1"/>
  </si>
  <si>
    <t>その他</t>
    <rPh sb="2" eb="3">
      <t>タ</t>
    </rPh>
    <phoneticPr fontId="1"/>
  </si>
  <si>
    <t>～</t>
    <phoneticPr fontId="1"/>
  </si>
  <si>
    <t>ノギス法</t>
    <rPh sb="3" eb="4">
      <t>ホウ</t>
    </rPh>
    <phoneticPr fontId="1"/>
  </si>
  <si>
    <t>強度のみ</t>
    <rPh sb="0" eb="2">
      <t>キョウド</t>
    </rPh>
    <phoneticPr fontId="1"/>
  </si>
  <si>
    <t>土質試験依頼書</t>
    <rPh sb="0" eb="2">
      <t>ドシツ</t>
    </rPh>
    <rPh sb="2" eb="4">
      <t>シケン</t>
    </rPh>
    <rPh sb="4" eb="7">
      <t>イライショ</t>
    </rPh>
    <phoneticPr fontId="1"/>
  </si>
  <si>
    <t>含水比</t>
    <rPh sb="0" eb="3">
      <t>ガンスイヒ</t>
    </rPh>
    <phoneticPr fontId="1"/>
  </si>
  <si>
    <t>粒度</t>
    <rPh sb="0" eb="2">
      <t>リュウド</t>
    </rPh>
    <phoneticPr fontId="1"/>
  </si>
  <si>
    <t>液・塑性限界</t>
    <rPh sb="0" eb="1">
      <t>エキ</t>
    </rPh>
    <rPh sb="2" eb="4">
      <t>ソセイ</t>
    </rPh>
    <rPh sb="4" eb="6">
      <t>ゲンカイ</t>
    </rPh>
    <phoneticPr fontId="1"/>
  </si>
  <si>
    <t>物理試験</t>
    <rPh sb="0" eb="2">
      <t>ブツリ</t>
    </rPh>
    <rPh sb="2" eb="4">
      <t>シケン</t>
    </rPh>
    <phoneticPr fontId="1"/>
  </si>
  <si>
    <t>湿潤密度</t>
    <rPh sb="0" eb="2">
      <t>シツジュン</t>
    </rPh>
    <rPh sb="2" eb="4">
      <t>ミツド</t>
    </rPh>
    <phoneticPr fontId="1"/>
  </si>
  <si>
    <t>液状化</t>
    <rPh sb="0" eb="3">
      <t>エキジョウカ</t>
    </rPh>
    <phoneticPr fontId="1"/>
  </si>
  <si>
    <t>力学試験</t>
    <rPh sb="0" eb="2">
      <t>リキガク</t>
    </rPh>
    <rPh sb="2" eb="4">
      <t>シケン</t>
    </rPh>
    <phoneticPr fontId="1"/>
  </si>
  <si>
    <t>細粒分含有率</t>
    <rPh sb="0" eb="3">
      <t>サイリュウブン</t>
    </rPh>
    <rPh sb="3" eb="5">
      <t>ガンユウ</t>
    </rPh>
    <rPh sb="5" eb="6">
      <t>リツ</t>
    </rPh>
    <phoneticPr fontId="1"/>
  </si>
  <si>
    <t>）</t>
    <phoneticPr fontId="1"/>
  </si>
  <si>
    <t>一軸圧縮</t>
    <rPh sb="0" eb="2">
      <t>イチジク</t>
    </rPh>
    <rPh sb="2" eb="4">
      <t>アッシュク</t>
    </rPh>
    <phoneticPr fontId="1"/>
  </si>
  <si>
    <t>動的</t>
    <rPh sb="0" eb="2">
      <t>ドウテキ</t>
    </rPh>
    <phoneticPr fontId="1"/>
  </si>
  <si>
    <t>UU</t>
    <phoneticPr fontId="1"/>
  </si>
  <si>
    <t>電子納品</t>
    <rPh sb="0" eb="2">
      <t>デンシ</t>
    </rPh>
    <rPh sb="2" eb="4">
      <t>ノウヒン</t>
    </rPh>
    <phoneticPr fontId="1"/>
  </si>
  <si>
    <t>国交省(平成28年度版)</t>
    <rPh sb="0" eb="3">
      <t>コッコウショウ</t>
    </rPh>
    <rPh sb="4" eb="6">
      <t>ヘイセイ</t>
    </rPh>
    <rPh sb="8" eb="10">
      <t>ネンド</t>
    </rPh>
    <rPh sb="10" eb="11">
      <t>バン</t>
    </rPh>
    <phoneticPr fontId="1"/>
  </si>
  <si>
    <t>国交省(平成20年度版)</t>
    <rPh sb="0" eb="3">
      <t>コッコウショウ</t>
    </rPh>
    <rPh sb="4" eb="6">
      <t>ヘイセイ</t>
    </rPh>
    <rPh sb="8" eb="10">
      <t>ネンド</t>
    </rPh>
    <rPh sb="10" eb="11">
      <t>バン</t>
    </rPh>
    <phoneticPr fontId="1"/>
  </si>
  <si>
    <t>次回搬入</t>
    <rPh sb="0" eb="2">
      <t>ジカイ</t>
    </rPh>
    <rPh sb="2" eb="4">
      <t>ハンニュウ</t>
    </rPh>
    <phoneticPr fontId="1"/>
  </si>
  <si>
    <t>未定</t>
    <rPh sb="0" eb="2">
      <t>ミテイ</t>
    </rPh>
    <phoneticPr fontId="1"/>
  </si>
  <si>
    <t>CU</t>
  </si>
  <si>
    <t>CU</t>
    <phoneticPr fontId="1"/>
  </si>
  <si>
    <t>CD</t>
    <phoneticPr fontId="1"/>
  </si>
  <si>
    <t>CUB</t>
    <phoneticPr fontId="1"/>
  </si>
  <si>
    <t>材料試験</t>
    <rPh sb="0" eb="2">
      <t>ザイリョウ</t>
    </rPh>
    <rPh sb="2" eb="4">
      <t>シケン</t>
    </rPh>
    <phoneticPr fontId="1"/>
  </si>
  <si>
    <t>締固め</t>
    <rPh sb="0" eb="2">
      <t>シメカタ</t>
    </rPh>
    <phoneticPr fontId="1"/>
  </si>
  <si>
    <t>A</t>
  </si>
  <si>
    <t>A</t>
    <phoneticPr fontId="1"/>
  </si>
  <si>
    <t>c</t>
  </si>
  <si>
    <t>c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</si>
  <si>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</si>
  <si>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</si>
  <si>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</si>
  <si>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</si>
  <si>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試験方法</t>
    <phoneticPr fontId="1"/>
  </si>
  <si>
    <t>試料の準備方法</t>
    <rPh sb="0" eb="2">
      <t>シリョウ</t>
    </rPh>
    <rPh sb="3" eb="5">
      <t>ジュンビ</t>
    </rPh>
    <rPh sb="5" eb="7">
      <t>ホウホウ</t>
    </rPh>
    <phoneticPr fontId="1"/>
  </si>
  <si>
    <t>a</t>
    <phoneticPr fontId="1"/>
  </si>
  <si>
    <t>b</t>
    <phoneticPr fontId="1"/>
  </si>
  <si>
    <t>透水</t>
    <rPh sb="0" eb="2">
      <t>トウスイ</t>
    </rPh>
    <phoneticPr fontId="1"/>
  </si>
  <si>
    <t>CBR</t>
    <phoneticPr fontId="1"/>
  </si>
  <si>
    <t>設計</t>
    <rPh sb="0" eb="2">
      <t>セッケイ</t>
    </rPh>
    <phoneticPr fontId="1"/>
  </si>
  <si>
    <t>修正</t>
    <rPh sb="0" eb="2">
      <t>シュウセイ</t>
    </rPh>
    <phoneticPr fontId="1"/>
  </si>
  <si>
    <t>段階載荷</t>
    <rPh sb="0" eb="2">
      <t>ダンカイ</t>
    </rPh>
    <rPh sb="2" eb="4">
      <t>サイカ</t>
    </rPh>
    <phoneticPr fontId="1"/>
  </si>
  <si>
    <t>圧密</t>
    <rPh sb="0" eb="2">
      <t>アツミツ</t>
    </rPh>
    <phoneticPr fontId="1"/>
  </si>
  <si>
    <t>定ひずみ</t>
    <rPh sb="0" eb="1">
      <t>テイ</t>
    </rPh>
    <phoneticPr fontId="1"/>
  </si>
  <si>
    <t>三軸ＣＵ</t>
    <rPh sb="0" eb="2">
      <t>サンジク</t>
    </rPh>
    <phoneticPr fontId="1"/>
  </si>
  <si>
    <t>簡易CU</t>
    <rPh sb="0" eb="2">
      <t>カンイ</t>
    </rPh>
    <phoneticPr fontId="1"/>
  </si>
  <si>
    <t>)</t>
    <phoneticPr fontId="1"/>
  </si>
  <si>
    <t>写真</t>
    <rPh sb="0" eb="2">
      <t>シャシン</t>
    </rPh>
    <phoneticPr fontId="1"/>
  </si>
  <si>
    <t>試験様式</t>
    <rPh sb="0" eb="2">
      <t>シケン</t>
    </rPh>
    <rPh sb="2" eb="4">
      <t>ヨウシキ</t>
    </rPh>
    <phoneticPr fontId="1"/>
  </si>
  <si>
    <t>供試体</t>
    <rPh sb="0" eb="3">
      <t>キョウシタイ</t>
    </rPh>
    <phoneticPr fontId="1"/>
  </si>
  <si>
    <t>代表</t>
    <rPh sb="0" eb="2">
      <t>ダイヒョウ</t>
    </rPh>
    <phoneticPr fontId="1"/>
  </si>
  <si>
    <t>JGS</t>
    <phoneticPr fontId="1"/>
  </si>
  <si>
    <t>JIS</t>
    <phoneticPr fontId="1"/>
  </si>
  <si>
    <t>NEXCO</t>
    <phoneticPr fontId="1"/>
  </si>
  <si>
    <t>不要</t>
    <rPh sb="0" eb="2">
      <t>フヨウ</t>
    </rPh>
    <phoneticPr fontId="1"/>
  </si>
  <si>
    <t>試験者名</t>
    <rPh sb="0" eb="2">
      <t>シケン</t>
    </rPh>
    <rPh sb="2" eb="3">
      <t>シャ</t>
    </rPh>
    <rPh sb="3" eb="4">
      <t>メイ</t>
    </rPh>
    <phoneticPr fontId="1"/>
  </si>
  <si>
    <t>データシート</t>
    <phoneticPr fontId="1"/>
  </si>
  <si>
    <t>試験実施者</t>
    <rPh sb="0" eb="2">
      <t>シケン</t>
    </rPh>
    <rPh sb="2" eb="5">
      <t>ジッシシャ</t>
    </rPh>
    <phoneticPr fontId="1"/>
  </si>
  <si>
    <t>その他</t>
    <rPh sb="2" eb="3">
      <t>タ</t>
    </rPh>
    <phoneticPr fontId="1"/>
  </si>
  <si>
    <t>日付け</t>
    <rPh sb="0" eb="2">
      <t>ヒヅ</t>
    </rPh>
    <phoneticPr fontId="1"/>
  </si>
  <si>
    <t>試験実施日</t>
    <rPh sb="0" eb="2">
      <t>シケン</t>
    </rPh>
    <rPh sb="2" eb="4">
      <t>ジッシ</t>
    </rPh>
    <rPh sb="4" eb="5">
      <t>ビ</t>
    </rPh>
    <phoneticPr fontId="1"/>
  </si>
  <si>
    <t>NEXCO</t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</si>
  <si>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</si>
  <si>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</si>
  <si>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試料返却</t>
    <rPh sb="0" eb="2">
      <t>シリョウ</t>
    </rPh>
    <rPh sb="2" eb="4">
      <t>ヘンキャク</t>
    </rPh>
    <phoneticPr fontId="1"/>
  </si>
  <si>
    <t>お引取り</t>
    <rPh sb="1" eb="2">
      <t>ヒ</t>
    </rPh>
    <rPh sb="2" eb="3">
      <t>ト</t>
    </rPh>
    <phoneticPr fontId="1"/>
  </si>
  <si>
    <t>配送</t>
    <rPh sb="0" eb="2">
      <t>ハイソウ</t>
    </rPh>
    <phoneticPr fontId="1"/>
  </si>
  <si>
    <t>データ形式</t>
    <rPh sb="3" eb="5">
      <t>ケイシキ</t>
    </rPh>
    <phoneticPr fontId="1"/>
  </si>
  <si>
    <t>PDF</t>
    <phoneticPr fontId="1"/>
  </si>
  <si>
    <t>紙</t>
    <rPh sb="0" eb="1">
      <t>カミ</t>
    </rPh>
    <phoneticPr fontId="1"/>
  </si>
  <si>
    <t>試験結果用紙</t>
    <rPh sb="0" eb="2">
      <t>シケン</t>
    </rPh>
    <rPh sb="2" eb="4">
      <t>ケッカ</t>
    </rPh>
    <rPh sb="4" eb="6">
      <t>ヨウシ</t>
    </rPh>
    <phoneticPr fontId="1"/>
  </si>
  <si>
    <t>ご指定日</t>
    <rPh sb="1" eb="4">
      <t>シテイビ</t>
    </rPh>
    <phoneticPr fontId="1"/>
  </si>
  <si>
    <t>動的</t>
    <rPh sb="0" eb="2">
      <t>ドウテキ</t>
    </rPh>
    <phoneticPr fontId="1"/>
  </si>
  <si>
    <t>三軸</t>
    <rPh sb="0" eb="2">
      <t>サンジク</t>
    </rPh>
    <phoneticPr fontId="1"/>
  </si>
  <si>
    <t>中空</t>
    <rPh sb="0" eb="2">
      <t>チュウクウ</t>
    </rPh>
    <phoneticPr fontId="1"/>
  </si>
  <si>
    <t>～</t>
    <phoneticPr fontId="1"/>
  </si>
  <si>
    <t>孔番</t>
    <rPh sb="0" eb="1">
      <t>アナ</t>
    </rPh>
    <rPh sb="1" eb="2">
      <t>バン</t>
    </rPh>
    <phoneticPr fontId="1"/>
  </si>
  <si>
    <t>三軸の拘束圧</t>
    <rPh sb="0" eb="2">
      <t>サンジク</t>
    </rPh>
    <rPh sb="3" eb="5">
      <t>コウソク</t>
    </rPh>
    <rPh sb="5" eb="6">
      <t>アツ</t>
    </rPh>
    <phoneticPr fontId="1"/>
  </si>
  <si>
    <t>ご指定の拘束圧</t>
    <rPh sb="1" eb="3">
      <t>シテイ</t>
    </rPh>
    <rPh sb="4" eb="6">
      <t>コウソク</t>
    </rPh>
    <rPh sb="6" eb="7">
      <t>アツ</t>
    </rPh>
    <phoneticPr fontId="1"/>
  </si>
  <si>
    <t>pH</t>
    <phoneticPr fontId="1"/>
  </si>
  <si>
    <t>電気伝導率</t>
    <rPh sb="0" eb="2">
      <t>デンキ</t>
    </rPh>
    <rPh sb="2" eb="5">
      <t>デンドウリツ</t>
    </rPh>
    <phoneticPr fontId="1"/>
  </si>
  <si>
    <t>収縮定数</t>
    <rPh sb="0" eb="2">
      <t>シュウシュク</t>
    </rPh>
    <rPh sb="2" eb="4">
      <t>テイスウ</t>
    </rPh>
    <phoneticPr fontId="1"/>
  </si>
  <si>
    <t>最小・最大密度</t>
    <rPh sb="0" eb="2">
      <t>サイショウ</t>
    </rPh>
    <rPh sb="3" eb="4">
      <t>サイ</t>
    </rPh>
    <rPh sb="5" eb="7">
      <t>ミツド</t>
    </rPh>
    <phoneticPr fontId="1"/>
  </si>
  <si>
    <t>強熱減量</t>
    <rPh sb="0" eb="2">
      <t>キョウネツ</t>
    </rPh>
    <rPh sb="2" eb="4">
      <t>ゲンリョウ</t>
    </rPh>
    <phoneticPr fontId="1"/>
  </si>
  <si>
    <t>有機炭素含有量</t>
    <rPh sb="0" eb="2">
      <t>ユウキ</t>
    </rPh>
    <rPh sb="2" eb="4">
      <t>タンソ</t>
    </rPh>
    <rPh sb="4" eb="7">
      <t>ガンユウリョウ</t>
    </rPh>
    <phoneticPr fontId="1"/>
  </si>
  <si>
    <t>CEC</t>
    <phoneticPr fontId="1"/>
  </si>
  <si>
    <t>一面せん断</t>
    <rPh sb="0" eb="2">
      <t>イチメン</t>
    </rPh>
    <rPh sb="4" eb="5">
      <t>ダン</t>
    </rPh>
    <phoneticPr fontId="1"/>
  </si>
  <si>
    <t>保水性(加圧法)</t>
    <rPh sb="0" eb="3">
      <t>ホスイセイ</t>
    </rPh>
    <rPh sb="4" eb="6">
      <t>カアツ</t>
    </rPh>
    <rPh sb="6" eb="7">
      <t>ホウ</t>
    </rPh>
    <phoneticPr fontId="1"/>
  </si>
  <si>
    <t>有・無</t>
    <rPh sb="0" eb="1">
      <t>タモツ</t>
    </rPh>
    <rPh sb="2" eb="3">
      <t>ム</t>
    </rPh>
    <phoneticPr fontId="1"/>
  </si>
  <si>
    <t>記号</t>
    <rPh sb="0" eb="2">
      <t>キゴウ</t>
    </rPh>
    <phoneticPr fontId="1"/>
  </si>
  <si>
    <t>：</t>
    <phoneticPr fontId="1"/>
  </si>
  <si>
    <t>※</t>
    <phoneticPr fontId="1"/>
  </si>
  <si>
    <t>コーン指数</t>
    <rPh sb="3" eb="5">
      <t>シスウ</t>
    </rPh>
    <phoneticPr fontId="1"/>
  </si>
  <si>
    <t>沈降分析</t>
    <rPh sb="0" eb="2">
      <t>チンコウ</t>
    </rPh>
    <rPh sb="2" eb="4">
      <t>ブンセキ</t>
    </rPh>
    <phoneticPr fontId="1"/>
  </si>
  <si>
    <t>配合供試体作製</t>
    <rPh sb="0" eb="2">
      <t>ハイゴウ</t>
    </rPh>
    <rPh sb="2" eb="5">
      <t>キョウシタイ</t>
    </rPh>
    <rPh sb="5" eb="7">
      <t>サクセイ</t>
    </rPh>
    <phoneticPr fontId="1"/>
  </si>
  <si>
    <t>数量</t>
    <rPh sb="0" eb="2">
      <t>スウリョウ</t>
    </rPh>
    <phoneticPr fontId="1"/>
  </si>
  <si>
    <t>要不要</t>
    <rPh sb="0" eb="1">
      <t>ヨウ</t>
    </rPh>
    <rPh sb="1" eb="3">
      <t>フヨウ</t>
    </rPh>
    <phoneticPr fontId="1"/>
  </si>
  <si>
    <t>六価クロム溶出</t>
    <rPh sb="0" eb="2">
      <t>ロッカ</t>
    </rPh>
    <rPh sb="5" eb="7">
      <t>ヨウシュツ</t>
    </rPh>
    <phoneticPr fontId="1"/>
  </si>
  <si>
    <t>配合</t>
    <rPh sb="0" eb="2">
      <t>ハイゴウ</t>
    </rPh>
    <phoneticPr fontId="1"/>
  </si>
  <si>
    <t>コーン</t>
    <phoneticPr fontId="1"/>
  </si>
  <si>
    <t>○</t>
    <phoneticPr fontId="1"/>
  </si>
  <si>
    <t>△</t>
    <phoneticPr fontId="1"/>
  </si>
  <si>
    <t>ふるい分析</t>
    <rPh sb="3" eb="5">
      <t>ブンセキ</t>
    </rPh>
    <phoneticPr fontId="1"/>
  </si>
  <si>
    <t>変形</t>
    <rPh sb="0" eb="2">
      <t>ヘンケイ</t>
    </rPh>
    <phoneticPr fontId="1"/>
  </si>
  <si>
    <t>岩石試験依頼書</t>
    <rPh sb="0" eb="2">
      <t>ガンセキ</t>
    </rPh>
    <rPh sb="2" eb="4">
      <t>シケン</t>
    </rPh>
    <rPh sb="4" eb="7">
      <t>イライショ</t>
    </rPh>
    <phoneticPr fontId="1"/>
  </si>
  <si>
    <t>静弾性係数</t>
    <rPh sb="0" eb="1">
      <t>セイ</t>
    </rPh>
    <rPh sb="1" eb="3">
      <t>ダンセイ</t>
    </rPh>
    <rPh sb="3" eb="5">
      <t>ケイスウ</t>
    </rPh>
    <phoneticPr fontId="1"/>
  </si>
  <si>
    <t>圧裂引張</t>
    <rPh sb="0" eb="1">
      <t>アツ</t>
    </rPh>
    <rPh sb="1" eb="2">
      <t>レツ</t>
    </rPh>
    <rPh sb="2" eb="4">
      <t>ヒッパリ</t>
    </rPh>
    <phoneticPr fontId="1"/>
  </si>
  <si>
    <t>超音波速度</t>
  </si>
  <si>
    <t>超音波速度</t>
    <rPh sb="0" eb="3">
      <t>チョウオンパ</t>
    </rPh>
    <rPh sb="3" eb="5">
      <t>ソクド</t>
    </rPh>
    <phoneticPr fontId="1"/>
  </si>
  <si>
    <t>点載荷</t>
    <rPh sb="0" eb="1">
      <t>テン</t>
    </rPh>
    <rPh sb="1" eb="2">
      <t>サイ</t>
    </rPh>
    <rPh sb="2" eb="3">
      <t>カ</t>
    </rPh>
    <phoneticPr fontId="1"/>
  </si>
  <si>
    <t>含水比</t>
    <rPh sb="0" eb="3">
      <t>ガンスイヒ</t>
    </rPh>
    <phoneticPr fontId="1"/>
  </si>
  <si>
    <t>その他</t>
    <rPh sb="2" eb="3">
      <t>タ</t>
    </rPh>
    <phoneticPr fontId="1"/>
  </si>
  <si>
    <t>吸水膨張率</t>
    <rPh sb="0" eb="2">
      <t>キュウスイ</t>
    </rPh>
    <rPh sb="2" eb="4">
      <t>ボウチョウ</t>
    </rPh>
    <rPh sb="4" eb="5">
      <t>リツ</t>
    </rPh>
    <phoneticPr fontId="1"/>
  </si>
  <si>
    <t>浸水崩壊度</t>
    <rPh sb="0" eb="2">
      <t>シンスイ</t>
    </rPh>
    <rPh sb="2" eb="4">
      <t>ホウカイ</t>
    </rPh>
    <rPh sb="4" eb="5">
      <t>ド</t>
    </rPh>
    <phoneticPr fontId="1"/>
  </si>
  <si>
    <t>破砕率</t>
    <rPh sb="0" eb="2">
      <t>ハサイ</t>
    </rPh>
    <rPh sb="2" eb="3">
      <t>リツ</t>
    </rPh>
    <phoneticPr fontId="1"/>
  </si>
  <si>
    <t>UU</t>
  </si>
  <si>
    <t>UU</t>
    <phoneticPr fontId="1"/>
  </si>
  <si>
    <t>共通</t>
    <rPh sb="0" eb="2">
      <t>キョウツウ</t>
    </rPh>
    <phoneticPr fontId="1"/>
  </si>
  <si>
    <t>土質試験</t>
    <rPh sb="0" eb="2">
      <t>ドシツ</t>
    </rPh>
    <rPh sb="2" eb="4">
      <t>シケン</t>
    </rPh>
    <phoneticPr fontId="1"/>
  </si>
  <si>
    <t>含水率</t>
    <rPh sb="0" eb="2">
      <t>ガンスイ</t>
    </rPh>
    <rPh sb="2" eb="3">
      <t>リツ</t>
    </rPh>
    <phoneticPr fontId="1"/>
  </si>
  <si>
    <t>岩石試験</t>
    <rPh sb="0" eb="2">
      <t>ガンセキ</t>
    </rPh>
    <rPh sb="2" eb="4">
      <t>シケン</t>
    </rPh>
    <phoneticPr fontId="1"/>
  </si>
  <si>
    <t>超音波速度</t>
    <phoneticPr fontId="1"/>
  </si>
  <si>
    <t>超音波速度(三状態)</t>
    <rPh sb="6" eb="7">
      <t>サン</t>
    </rPh>
    <rPh sb="7" eb="9">
      <t>ジョウタイ</t>
    </rPh>
    <phoneticPr fontId="1"/>
  </si>
  <si>
    <t>中圧三軸</t>
    <rPh sb="0" eb="2">
      <t>チュウアツ</t>
    </rPh>
    <rPh sb="2" eb="4">
      <t>サンジク</t>
    </rPh>
    <phoneticPr fontId="1"/>
  </si>
  <si>
    <t>CU</t>
    <phoneticPr fontId="1"/>
  </si>
  <si>
    <t>CD</t>
    <phoneticPr fontId="1"/>
  </si>
  <si>
    <t>CUB</t>
    <phoneticPr fontId="1"/>
  </si>
  <si>
    <t>スレーキング</t>
    <phoneticPr fontId="1"/>
  </si>
  <si>
    <t>乾湿繰返し</t>
    <rPh sb="0" eb="4">
      <t>カンシツクリカエ</t>
    </rPh>
    <phoneticPr fontId="1"/>
  </si>
  <si>
    <t>中性化深さ</t>
    <rPh sb="0" eb="3">
      <t>チュウセイカ</t>
    </rPh>
    <rPh sb="3" eb="4">
      <t>フカ</t>
    </rPh>
    <phoneticPr fontId="1"/>
  </si>
  <si>
    <t>粗骨材の密度・吸水率</t>
    <rPh sb="0" eb="3">
      <t>ソコツザイ</t>
    </rPh>
    <rPh sb="4" eb="6">
      <t>ミツド</t>
    </rPh>
    <rPh sb="7" eb="9">
      <t>キュウスイ</t>
    </rPh>
    <rPh sb="9" eb="10">
      <t>リツ</t>
    </rPh>
    <phoneticPr fontId="1"/>
  </si>
  <si>
    <t>細骨材の密度・吸水率</t>
    <rPh sb="0" eb="3">
      <t>サイコツザイ</t>
    </rPh>
    <rPh sb="4" eb="6">
      <t>ミツド</t>
    </rPh>
    <rPh sb="7" eb="9">
      <t>キュウスイ</t>
    </rPh>
    <rPh sb="9" eb="10">
      <t>リツ</t>
    </rPh>
    <phoneticPr fontId="1"/>
  </si>
  <si>
    <t>X線(定性)</t>
    <rPh sb="1" eb="2">
      <t>セン</t>
    </rPh>
    <rPh sb="3" eb="5">
      <t>テイセイ</t>
    </rPh>
    <phoneticPr fontId="1"/>
  </si>
  <si>
    <t>X線(定量)</t>
    <rPh sb="1" eb="2">
      <t>セン</t>
    </rPh>
    <rPh sb="3" eb="5">
      <t>テイリョウ</t>
    </rPh>
    <phoneticPr fontId="1"/>
  </si>
  <si>
    <t>促進スレーキング(JGS)</t>
    <rPh sb="0" eb="2">
      <t>ソクシン</t>
    </rPh>
    <phoneticPr fontId="1"/>
  </si>
  <si>
    <t>促進スレーキング(NEXCO)</t>
    <rPh sb="0" eb="2">
      <t>ソクシン</t>
    </rPh>
    <phoneticPr fontId="1"/>
  </si>
  <si>
    <t>密度・吸水率(NEXCO)</t>
    <rPh sb="0" eb="2">
      <t>ミツド</t>
    </rPh>
    <rPh sb="3" eb="5">
      <t>キュウスイ</t>
    </rPh>
    <rPh sb="5" eb="6">
      <t>リツ</t>
    </rPh>
    <phoneticPr fontId="1"/>
  </si>
  <si>
    <t>代表深度</t>
    <rPh sb="0" eb="2">
      <t>ダイヒョウ</t>
    </rPh>
    <rPh sb="2" eb="4">
      <t>シンド</t>
    </rPh>
    <phoneticPr fontId="1"/>
  </si>
  <si>
    <t>拘束圧計算</t>
    <rPh sb="0" eb="2">
      <t>コウソク</t>
    </rPh>
    <rPh sb="2" eb="3">
      <t>アツ</t>
    </rPh>
    <rPh sb="3" eb="5">
      <t>ケイサン</t>
    </rPh>
    <phoneticPr fontId="1"/>
  </si>
  <si>
    <t>平均深度</t>
    <rPh sb="0" eb="2">
      <t>ヘイキン</t>
    </rPh>
    <rPh sb="2" eb="4">
      <t>シンド</t>
    </rPh>
    <phoneticPr fontId="1"/>
  </si>
  <si>
    <t>浅い方の深度</t>
    <rPh sb="0" eb="1">
      <t>アサ</t>
    </rPh>
    <rPh sb="2" eb="3">
      <t>ホウ</t>
    </rPh>
    <rPh sb="4" eb="6">
      <t>シンド</t>
    </rPh>
    <phoneticPr fontId="1"/>
  </si>
  <si>
    <t>深い方の深度</t>
    <rPh sb="0" eb="1">
      <t>フカ</t>
    </rPh>
    <rPh sb="2" eb="3">
      <t>ホウ</t>
    </rPh>
    <rPh sb="4" eb="6">
      <t>シンド</t>
    </rPh>
    <phoneticPr fontId="1"/>
  </si>
  <si>
    <t>土被り圧</t>
    <phoneticPr fontId="1"/>
  </si>
  <si>
    <t>有効土被り圧</t>
    <rPh sb="2" eb="4">
      <t>ドカブ</t>
    </rPh>
    <rPh sb="5" eb="6">
      <t>アツ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</si>
  <si>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</si>
  <si>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</si>
  <si>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採取地</t>
    <rPh sb="0" eb="2">
      <t>サイシュ</t>
    </rPh>
    <rPh sb="2" eb="3">
      <t>チ</t>
    </rPh>
    <phoneticPr fontId="1"/>
  </si>
  <si>
    <t>代表</t>
    <rPh sb="0" eb="2">
      <t>ダイヒョウ</t>
    </rPh>
    <phoneticPr fontId="1"/>
  </si>
  <si>
    <t>供試体</t>
    <rPh sb="0" eb="3">
      <t>キョウシタイ</t>
    </rPh>
    <phoneticPr fontId="1"/>
  </si>
  <si>
    <t>社名</t>
    <rPh sb="0" eb="2">
      <t>シャメイ</t>
    </rPh>
    <phoneticPr fontId="1"/>
  </si>
  <si>
    <t>日付け</t>
    <rPh sb="0" eb="2">
      <t>ヒヅ</t>
    </rPh>
    <phoneticPr fontId="1"/>
  </si>
  <si>
    <t>深度
(m) ～ (m)</t>
    <rPh sb="0" eb="2">
      <t>シンド</t>
    </rPh>
    <phoneticPr fontId="1"/>
  </si>
  <si>
    <t>土粒子の密度</t>
    <rPh sb="0" eb="3">
      <t>ドリュウシ</t>
    </rPh>
    <rPh sb="4" eb="6">
      <t>ミツド</t>
    </rPh>
    <phoneticPr fontId="1"/>
  </si>
  <si>
    <t>締固め(</t>
    <rPh sb="0" eb="2">
      <t>シメカタ</t>
    </rPh>
    <phoneticPr fontId="1"/>
  </si>
  <si>
    <t>-</t>
    <phoneticPr fontId="1"/>
  </si>
  <si>
    <t>～</t>
    <phoneticPr fontId="1"/>
  </si>
  <si>
    <t>～</t>
    <phoneticPr fontId="1"/>
  </si>
  <si>
    <t>～</t>
    <phoneticPr fontId="1"/>
  </si>
  <si>
    <t>数量</t>
    <rPh sb="0" eb="2">
      <t>スウリョウ</t>
    </rPh>
    <phoneticPr fontId="1"/>
  </si>
  <si>
    <t>（凡例</t>
    <rPh sb="1" eb="3">
      <t>ハンレイ</t>
    </rPh>
    <phoneticPr fontId="1"/>
  </si>
  <si>
    <t>△</t>
    <phoneticPr fontId="1"/>
  </si>
  <si>
    <t>：</t>
    <phoneticPr fontId="1"/>
  </si>
  <si>
    <t>，</t>
    <phoneticPr fontId="1"/>
  </si>
  <si>
    <t>※</t>
    <phoneticPr fontId="1"/>
  </si>
  <si>
    <t>：</t>
    <phoneticPr fontId="1"/>
  </si>
  <si>
    <t>）</t>
    <phoneticPr fontId="1"/>
  </si>
  <si>
    <t>【備考欄】</t>
    <rPh sb="1" eb="3">
      <t>ビコウ</t>
    </rPh>
    <rPh sb="3" eb="4">
      <t>ラン</t>
    </rPh>
    <phoneticPr fontId="1"/>
  </si>
  <si>
    <t>【注意事項】</t>
    <rPh sb="1" eb="3">
      <t>チュウイ</t>
    </rPh>
    <rPh sb="3" eb="5">
      <t>ジコウ</t>
    </rPh>
    <phoneticPr fontId="1"/>
  </si>
  <si>
    <t>建発</t>
    <rPh sb="0" eb="1">
      <t>ケン</t>
    </rPh>
    <rPh sb="1" eb="2">
      <t>ハツ</t>
    </rPh>
    <phoneticPr fontId="1"/>
  </si>
  <si>
    <t>試料成形</t>
    <rPh sb="0" eb="4">
      <t>シリョウセイケイ</t>
    </rPh>
    <phoneticPr fontId="1"/>
  </si>
  <si>
    <t>パラフィン法</t>
    <rPh sb="5" eb="6">
      <t>ホウ</t>
    </rPh>
    <phoneticPr fontId="1"/>
  </si>
  <si>
    <t>比重・吸水率</t>
    <rPh sb="0" eb="2">
      <t>ヒジュウ</t>
    </rPh>
    <rPh sb="3" eb="5">
      <t>キュウスイ</t>
    </rPh>
    <rPh sb="5" eb="6">
      <t>リツ</t>
    </rPh>
    <phoneticPr fontId="1"/>
  </si>
  <si>
    <t>静ポアソン比</t>
    <rPh sb="0" eb="1">
      <t>セイ</t>
    </rPh>
    <rPh sb="5" eb="6">
      <t>ヒ</t>
    </rPh>
    <phoneticPr fontId="1"/>
  </si>
  <si>
    <t>ご指定の有効拘束圧</t>
    <rPh sb="1" eb="3">
      <t>シテイ</t>
    </rPh>
    <rPh sb="4" eb="6">
      <t>ユウコウ</t>
    </rPh>
    <rPh sb="6" eb="8">
      <t>コウソク</t>
    </rPh>
    <rPh sb="8" eb="9">
      <t>アツ</t>
    </rPh>
    <phoneticPr fontId="1"/>
  </si>
  <si>
    <t>CSV</t>
    <phoneticPr fontId="1"/>
  </si>
  <si>
    <t>Excel</t>
    <phoneticPr fontId="1"/>
  </si>
  <si>
    <t>頃</t>
    <rPh sb="0" eb="1">
      <t>コロ</t>
    </rPh>
    <phoneticPr fontId="1"/>
  </si>
  <si>
    <t>トラ</t>
    <phoneticPr fontId="1"/>
  </si>
  <si>
    <t>農水省(平成31年度版)</t>
    <rPh sb="0" eb="2">
      <t>ノウスイ</t>
    </rPh>
    <rPh sb="2" eb="3">
      <t>ショウ</t>
    </rPh>
    <rPh sb="4" eb="6">
      <t>ヘイセイ</t>
    </rPh>
    <rPh sb="8" eb="10">
      <t>ネンド</t>
    </rPh>
    <rPh sb="10" eb="11">
      <t>バン</t>
    </rPh>
    <phoneticPr fontId="1"/>
  </si>
  <si>
    <t>試料やコア箱等の保管期間は特にお申し出が無い限り，2ヶ月間とさせていただきます。</t>
    <phoneticPr fontId="1"/>
  </si>
  <si>
    <t>各種シートの説明</t>
    <rPh sb="0" eb="2">
      <t>カクシュ</t>
    </rPh>
    <rPh sb="6" eb="8">
      <t>セツメイ</t>
    </rPh>
    <phoneticPr fontId="1"/>
  </si>
  <si>
    <t>シート名</t>
    <rPh sb="3" eb="4">
      <t>メイ</t>
    </rPh>
    <phoneticPr fontId="1"/>
  </si>
  <si>
    <t>用途</t>
    <rPh sb="0" eb="2">
      <t>ヨウト</t>
    </rPh>
    <phoneticPr fontId="1"/>
  </si>
  <si>
    <t>土質試験をご依頼される際にご利用ください。</t>
    <rPh sb="0" eb="2">
      <t>ドシツ</t>
    </rPh>
    <rPh sb="2" eb="4">
      <t>シケン</t>
    </rPh>
    <rPh sb="6" eb="8">
      <t>イライ</t>
    </rPh>
    <rPh sb="11" eb="12">
      <t>サイ</t>
    </rPh>
    <rPh sb="14" eb="16">
      <t>リヨウ</t>
    </rPh>
    <phoneticPr fontId="1"/>
  </si>
  <si>
    <t>依頼書はNo.1からNo.10までございます。</t>
    <rPh sb="0" eb="2">
      <t>イライ</t>
    </rPh>
    <rPh sb="2" eb="3">
      <t>ショ</t>
    </rPh>
    <phoneticPr fontId="1"/>
  </si>
  <si>
    <t>1枚の依頼書に最大で20試料ご記入いただけます。</t>
    <rPh sb="1" eb="2">
      <t>マイ</t>
    </rPh>
    <rPh sb="3" eb="6">
      <t>イライショ</t>
    </rPh>
    <rPh sb="7" eb="9">
      <t>サイダイ</t>
    </rPh>
    <rPh sb="12" eb="14">
      <t>シリョウ</t>
    </rPh>
    <rPh sb="15" eb="17">
      <t>キニュウ</t>
    </rPh>
    <phoneticPr fontId="1"/>
  </si>
  <si>
    <t>20試料を超える場合，続きをNo.2の依頼書(No.1の下)にご記入ください。</t>
    <rPh sb="5" eb="6">
      <t>コ</t>
    </rPh>
    <rPh sb="8" eb="10">
      <t>バアイ</t>
    </rPh>
    <rPh sb="11" eb="12">
      <t>ツヅ</t>
    </rPh>
    <rPh sb="32" eb="34">
      <t>キニュウ</t>
    </rPh>
    <phoneticPr fontId="1"/>
  </si>
  <si>
    <t>岩石試験をご依頼される際にご利用ください。</t>
    <rPh sb="0" eb="2">
      <t>ガンセキ</t>
    </rPh>
    <rPh sb="2" eb="4">
      <t>シケン</t>
    </rPh>
    <rPh sb="6" eb="8">
      <t>イライ</t>
    </rPh>
    <rPh sb="11" eb="12">
      <t>サイ</t>
    </rPh>
    <rPh sb="14" eb="16">
      <t>リヨウ</t>
    </rPh>
    <phoneticPr fontId="1"/>
  </si>
  <si>
    <t>試験依頼書はNo.1からNo.10までございます。</t>
    <rPh sb="0" eb="2">
      <t>シケン</t>
    </rPh>
    <rPh sb="2" eb="4">
      <t>イライ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</si>
</sst>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&quot;No.&quot;#"/>
    <numFmt numFmtId="178" formatCode="@\ &quot;様&quot;"/>
    <numFmt numFmtId="179" formatCode="\(@\)"/>
    <numFmt numFmtId="180" formatCode="#&quot;試料&quot;"/>
    <numFmt numFmtId="181" formatCode="\(\ \ @\ \ \)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center"/>
    </xf>
  </cellStyleXfs>
  <cellXfs count="195">
    <xf numFmtId="0" fontId="0" fillId="0" borderId="0" xfId="0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23" xfId="0" applyFont="1" applyFill="1" applyBorder="1" applyAlignment="1">
      <alignment vertical="center" textRotation="255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textRotation="255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textRotation="180"/>
    </xf>
    <xf numFmtId="0" fontId="5" fillId="2" borderId="22" xfId="0" applyFont="1" applyFill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49" fontId="3" fillId="0" borderId="43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4" fillId="2" borderId="25" xfId="0" applyFont="1" applyFill="1" applyBorder="1" applyAlignment="1">
      <alignment horizontal="center" vertical="center" textRotation="255"/>
    </xf>
    <xf numFmtId="179" fontId="4" fillId="2" borderId="35" xfId="0" applyNumberFormat="1" applyFont="1" applyFill="1" applyBorder="1" applyAlignment="1">
      <alignment horizontal="center" vertical="center" textRotation="255"/>
    </xf>
    <xf numFmtId="179" fontId="4" fillId="2" borderId="1" xfId="0" applyNumberFormat="1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textRotation="255" shrinkToFit="1"/>
    </xf>
    <xf numFmtId="0" fontId="5" fillId="2" borderId="23" xfId="0" applyFont="1" applyFill="1" applyBorder="1" applyAlignment="1">
      <alignment horizontal="center" vertical="center" textRotation="255" shrinkToFit="1"/>
    </xf>
    <xf numFmtId="179" fontId="5" fillId="2" borderId="1" xfId="0" applyNumberFormat="1" applyFont="1" applyFill="1" applyBorder="1" applyAlignment="1">
      <alignment horizontal="center" vertical="center" textRotation="255"/>
    </xf>
    <xf numFmtId="179" fontId="5" fillId="2" borderId="25" xfId="0" applyNumberFormat="1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textRotation="255" shrinkToFit="1"/>
    </xf>
    <xf numFmtId="0" fontId="4" fillId="2" borderId="18" xfId="0" applyFont="1" applyFill="1" applyBorder="1" applyAlignment="1">
      <alignment horizontal="center" vertical="center" textRotation="255" shrinkToFit="1"/>
    </xf>
    <xf numFmtId="179" fontId="4" fillId="2" borderId="47" xfId="0" applyNumberFormat="1" applyFont="1" applyFill="1" applyBorder="1" applyAlignment="1">
      <alignment horizontal="center" vertical="center" textRotation="255" shrinkToFit="1"/>
    </xf>
    <xf numFmtId="179" fontId="5" fillId="2" borderId="23" xfId="0" applyNumberFormat="1" applyFont="1" applyFill="1" applyBorder="1" applyAlignment="1">
      <alignment horizontal="center" vertical="center" textRotation="255" shrinkToFit="1"/>
    </xf>
    <xf numFmtId="179" fontId="5" fillId="2" borderId="22" xfId="0" applyNumberFormat="1" applyFont="1" applyFill="1" applyBorder="1" applyAlignment="1">
      <alignment horizontal="center" vertical="center" textRotation="255" shrinkToFit="1"/>
    </xf>
    <xf numFmtId="0" fontId="5" fillId="2" borderId="35" xfId="0" applyFont="1" applyFill="1" applyBorder="1" applyAlignment="1">
      <alignment horizontal="center" vertical="center" textRotation="255"/>
    </xf>
    <xf numFmtId="0" fontId="0" fillId="2" borderId="4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textRotation="255"/>
    </xf>
    <xf numFmtId="0" fontId="3" fillId="2" borderId="49" xfId="0" applyFont="1" applyFill="1" applyBorder="1" applyAlignment="1">
      <alignment horizontal="center" vertical="center" textRotation="255"/>
    </xf>
    <xf numFmtId="0" fontId="3" fillId="2" borderId="50" xfId="0" applyFont="1" applyFill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textRotation="255"/>
    </xf>
    <xf numFmtId="0" fontId="3" fillId="2" borderId="23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0" borderId="46" xfId="0" applyFont="1" applyBorder="1" applyAlignment="1">
      <alignment horizontal="left" vertical="center" shrinkToFit="1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shrinkToFit="1"/>
    </xf>
    <xf numFmtId="56" fontId="3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left" vertical="center" shrinkToFit="1"/>
    </xf>
    <xf numFmtId="0" fontId="3" fillId="0" borderId="54" xfId="0" applyFont="1" applyBorder="1" applyAlignment="1">
      <alignment horizontal="left" vertical="center" shrinkToFit="1"/>
    </xf>
    <xf numFmtId="0" fontId="3" fillId="0" borderId="55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shrinkToFit="1"/>
    </xf>
    <xf numFmtId="56" fontId="3" fillId="0" borderId="34" xfId="0" applyNumberFormat="1" applyFont="1" applyBorder="1" applyAlignment="1">
      <alignment horizontal="center" vertical="center"/>
    </xf>
    <xf numFmtId="56" fontId="3" fillId="0" borderId="26" xfId="0" applyNumberFormat="1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textRotation="255"/>
    </xf>
    <xf numFmtId="0" fontId="6" fillId="2" borderId="17" xfId="0" applyFont="1" applyFill="1" applyBorder="1" applyAlignment="1">
      <alignment horizontal="center" vertical="center" textRotation="255"/>
    </xf>
    <xf numFmtId="0" fontId="0" fillId="2" borderId="3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81" fontId="3" fillId="0" borderId="28" xfId="0" applyNumberFormat="1" applyFont="1" applyBorder="1" applyAlignment="1">
      <alignment horizontal="center" vertical="center"/>
    </xf>
    <xf numFmtId="181" fontId="3" fillId="0" borderId="29" xfId="0" applyNumberFormat="1" applyFont="1" applyBorder="1" applyAlignment="1">
      <alignment horizontal="center" vertical="center"/>
    </xf>
    <xf numFmtId="181" fontId="3" fillId="0" borderId="11" xfId="0" applyNumberFormat="1" applyFont="1" applyBorder="1" applyAlignment="1">
      <alignment horizontal="center" vertical="center" shrinkToFit="1"/>
    </xf>
    <xf numFmtId="181" fontId="3" fillId="0" borderId="1" xfId="0" applyNumberFormat="1" applyFont="1" applyBorder="1" applyAlignment="1">
      <alignment horizontal="center" vertical="center" shrinkToFit="1"/>
    </xf>
    <xf numFmtId="181" fontId="3" fillId="0" borderId="18" xfId="0" applyNumberFormat="1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textRotation="255"/>
    </xf>
    <xf numFmtId="181" fontId="3" fillId="0" borderId="3" xfId="0" applyNumberFormat="1" applyFont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textRotation="255"/>
    </xf>
    <xf numFmtId="0" fontId="6" fillId="2" borderId="23" xfId="0" applyFont="1" applyFill="1" applyBorder="1" applyAlignment="1">
      <alignment horizontal="center" vertical="center" textRotation="255"/>
    </xf>
    <xf numFmtId="0" fontId="6" fillId="2" borderId="22" xfId="0" applyFont="1" applyFill="1" applyBorder="1" applyAlignment="1">
      <alignment horizontal="center" vertical="center" textRotation="255"/>
    </xf>
    <xf numFmtId="0" fontId="4" fillId="2" borderId="23" xfId="0" applyFont="1" applyFill="1" applyBorder="1" applyAlignment="1">
      <alignment horizontal="center" vertical="center" textRotation="255"/>
    </xf>
    <xf numFmtId="0" fontId="4" fillId="2" borderId="22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0" fontId="4" fillId="2" borderId="23" xfId="0" applyFont="1" applyFill="1" applyBorder="1" applyAlignment="1">
      <alignment horizontal="center" vertical="center" textRotation="255" shrinkToFit="1"/>
    </xf>
    <xf numFmtId="0" fontId="4" fillId="2" borderId="22" xfId="0" applyFont="1" applyFill="1" applyBorder="1" applyAlignment="1">
      <alignment horizontal="center" vertical="center" textRotation="255" shrinkToFit="1"/>
    </xf>
    <xf numFmtId="0" fontId="5" fillId="2" borderId="22" xfId="0" applyFont="1" applyFill="1" applyBorder="1" applyAlignment="1">
      <alignment horizontal="center" vertical="center" textRotation="255" shrinkToFit="1"/>
    </xf>
    <xf numFmtId="179" fontId="12" fillId="2" borderId="47" xfId="0" applyNumberFormat="1" applyFont="1" applyFill="1" applyBorder="1" applyAlignment="1">
      <alignment horizontal="center" vertical="center" textRotation="255"/>
    </xf>
    <xf numFmtId="179" fontId="12" fillId="2" borderId="23" xfId="0" applyNumberFormat="1" applyFont="1" applyFill="1" applyBorder="1" applyAlignment="1">
      <alignment horizontal="center" vertical="center" textRotation="255"/>
    </xf>
    <xf numFmtId="179" fontId="12" fillId="2" borderId="22" xfId="0" applyNumberFormat="1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3" xfId="0" applyFont="1" applyFill="1" applyBorder="1" applyAlignment="1">
      <alignment horizontal="center" vertical="center" textRotation="255"/>
    </xf>
    <xf numFmtId="0" fontId="5" fillId="2" borderId="22" xfId="0" applyFont="1" applyFill="1" applyBorder="1" applyAlignment="1">
      <alignment horizontal="center" vertical="center" textRotation="255"/>
    </xf>
    <xf numFmtId="178" fontId="3" fillId="0" borderId="10" xfId="0" applyNumberFormat="1" applyFont="1" applyBorder="1" applyAlignment="1">
      <alignment horizontal="center" vertical="center"/>
    </xf>
    <xf numFmtId="178" fontId="3" fillId="0" borderId="26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/>
    </xf>
    <xf numFmtId="181" fontId="3" fillId="0" borderId="34" xfId="0" applyNumberFormat="1" applyFont="1" applyBorder="1" applyAlignment="1">
      <alignment horizontal="center" vertical="center"/>
    </xf>
    <xf numFmtId="181" fontId="3" fillId="0" borderId="26" xfId="0" applyNumberFormat="1" applyFont="1" applyBorder="1" applyAlignment="1">
      <alignment horizontal="center" vertical="center"/>
    </xf>
    <xf numFmtId="181" fontId="3" fillId="0" borderId="11" xfId="0" applyNumberFormat="1" applyFont="1" applyBorder="1" applyAlignment="1">
      <alignment horizontal="center" vertical="center"/>
    </xf>
    <xf numFmtId="181" fontId="3" fillId="0" borderId="34" xfId="0" applyNumberFormat="1" applyFont="1" applyBorder="1" applyAlignment="1">
      <alignment horizontal="center" vertical="center" shrinkToFit="1"/>
    </xf>
    <xf numFmtId="181" fontId="3" fillId="0" borderId="26" xfId="0" applyNumberFormat="1" applyFont="1" applyBorder="1" applyAlignment="1">
      <alignment horizontal="center" vertical="center" shrinkToFit="1"/>
    </xf>
    <xf numFmtId="181" fontId="3" fillId="0" borderId="42" xfId="0" applyNumberFormat="1" applyFont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70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ont>
        <strike/>
        <color rgb="FFFF0000"/>
      </font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  <fill>
        <patternFill patternType="none">
          <bgColor auto="1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/>
        <color rgb="FFFF0000"/>
      </font>
    </dxf>
    <dxf>
      <fill>
        <patternFill>
          <bgColor theme="6" tint="0.79998168889431442"/>
        </patternFill>
      </fill>
    </dxf>
    <dxf>
      <font>
        <strike/>
        <color rgb="FFFF0000"/>
      </font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Medium9"/>
  <colors>
    <mruColors>
      <color rgb="FFFF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6FAC-4897-4715-BB93-358D0482B821}">
  <dimension ref="A1:I11"/>
  <sheetViews>
    <sheetView tabSelected="1" zoomScaleNormal="100" workbookViewId="0">
      <selection sqref="A1:H2"/>
    </sheetView>
  </sheetViews>
  <sheetFormatPr defaultRowHeight="13.5" x14ac:dyDescent="0.15"/>
  <cols>
    <col min="1" max="1" width="18.75" style="11" customWidth="1"/>
    <col min="2" max="8" width="10.625" style="11" customWidth="1"/>
    <col min="9" max="16384" width="9" style="11"/>
  </cols>
  <sheetData>
    <row r="1" spans="1:9" ht="13.5" customHeight="1" x14ac:dyDescent="0.15">
      <c r="A1" s="43" t="s">
        <v>206</v>
      </c>
      <c r="B1" s="44"/>
      <c r="C1" s="44"/>
      <c r="D1" s="44"/>
      <c r="E1" s="44"/>
      <c r="F1" s="44"/>
      <c r="G1" s="44"/>
      <c r="H1" s="45"/>
      <c r="I1" s="31"/>
    </row>
    <row r="2" spans="1:9" ht="13.5" customHeight="1" x14ac:dyDescent="0.15">
      <c r="A2" s="46"/>
      <c r="B2" s="47"/>
      <c r="C2" s="47"/>
      <c r="D2" s="47"/>
      <c r="E2" s="47"/>
      <c r="F2" s="47"/>
      <c r="G2" s="47"/>
      <c r="H2" s="48"/>
      <c r="I2" s="31"/>
    </row>
    <row r="3" spans="1:9" ht="18.75" customHeight="1" x14ac:dyDescent="0.15">
      <c r="A3" s="32" t="s">
        <v>207</v>
      </c>
      <c r="B3" s="49" t="s">
        <v>208</v>
      </c>
      <c r="C3" s="49"/>
      <c r="D3" s="49"/>
      <c r="E3" s="49"/>
      <c r="F3" s="49"/>
      <c r="G3" s="49"/>
      <c r="H3" s="49"/>
      <c r="I3" s="31"/>
    </row>
    <row r="4" spans="1:9" ht="18.75" customHeight="1" x14ac:dyDescent="0.15">
      <c r="A4" s="33" t="s">
        <v>144</v>
      </c>
      <c r="B4" s="34" t="s">
        <v>209</v>
      </c>
      <c r="C4" s="35"/>
      <c r="D4" s="35"/>
      <c r="E4" s="35"/>
      <c r="F4" s="35"/>
      <c r="G4" s="35"/>
      <c r="H4" s="36"/>
    </row>
    <row r="5" spans="1:9" ht="18.75" customHeight="1" x14ac:dyDescent="0.15">
      <c r="A5" s="33"/>
      <c r="B5" s="37" t="s">
        <v>214</v>
      </c>
      <c r="C5" s="38"/>
      <c r="D5" s="38"/>
      <c r="E5" s="38"/>
      <c r="F5" s="38"/>
      <c r="G5" s="38"/>
      <c r="H5" s="39"/>
    </row>
    <row r="6" spans="1:9" ht="18.75" customHeight="1" x14ac:dyDescent="0.15">
      <c r="A6" s="33"/>
      <c r="B6" s="37" t="s">
        <v>211</v>
      </c>
      <c r="C6" s="38"/>
      <c r="D6" s="38"/>
      <c r="E6" s="38"/>
      <c r="F6" s="38"/>
      <c r="G6" s="38"/>
      <c r="H6" s="39"/>
    </row>
    <row r="7" spans="1:9" ht="18.75" customHeight="1" x14ac:dyDescent="0.15">
      <c r="A7" s="33"/>
      <c r="B7" s="40" t="s">
        <v>212</v>
      </c>
      <c r="C7" s="41"/>
      <c r="D7" s="41"/>
      <c r="E7" s="41"/>
      <c r="F7" s="41"/>
      <c r="G7" s="41"/>
      <c r="H7" s="42"/>
    </row>
    <row r="8" spans="1:9" ht="18.75" customHeight="1" x14ac:dyDescent="0.15">
      <c r="A8" s="33" t="s">
        <v>146</v>
      </c>
      <c r="B8" s="34" t="s">
        <v>213</v>
      </c>
      <c r="C8" s="35"/>
      <c r="D8" s="35"/>
      <c r="E8" s="35"/>
      <c r="F8" s="35"/>
      <c r="G8" s="35"/>
      <c r="H8" s="36"/>
    </row>
    <row r="9" spans="1:9" ht="18.75" customHeight="1" x14ac:dyDescent="0.15">
      <c r="A9" s="33"/>
      <c r="B9" s="37" t="s">
        <v>210</v>
      </c>
      <c r="C9" s="38"/>
      <c r="D9" s="38"/>
      <c r="E9" s="38"/>
      <c r="F9" s="38"/>
      <c r="G9" s="38"/>
      <c r="H9" s="39"/>
    </row>
    <row r="10" spans="1:9" ht="18.75" customHeight="1" x14ac:dyDescent="0.15">
      <c r="A10" s="33"/>
      <c r="B10" s="37" t="s">
        <v>211</v>
      </c>
      <c r="C10" s="38"/>
      <c r="D10" s="38"/>
      <c r="E10" s="38"/>
      <c r="F10" s="38"/>
      <c r="G10" s="38"/>
      <c r="H10" s="39"/>
    </row>
    <row r="11" spans="1:9" ht="18.75" customHeight="1" x14ac:dyDescent="0.15">
      <c r="A11" s="33"/>
      <c r="B11" s="40" t="s">
        <v>212</v>
      </c>
      <c r="C11" s="41"/>
      <c r="D11" s="41"/>
      <c r="E11" s="41"/>
      <c r="F11" s="41"/>
      <c r="G11" s="41"/>
      <c r="H11" s="42"/>
    </row>
  </sheetData>
  <mergeCells count="12">
    <mergeCell ref="A1:H2"/>
    <mergeCell ref="B3:H3"/>
    <mergeCell ref="A4:A7"/>
    <mergeCell ref="B4:H4"/>
    <mergeCell ref="B5:H5"/>
    <mergeCell ref="B6:H6"/>
    <mergeCell ref="B7:H7"/>
    <mergeCell ref="A8:A11"/>
    <mergeCell ref="B8:H8"/>
    <mergeCell ref="B9:H9"/>
    <mergeCell ref="B10:H10"/>
    <mergeCell ref="B11:H11"/>
  </mergeCells>
  <phoneticPr fontId="1"/>
  <pageMargins left="0.70866141732283461" right="0.31496062992125984" top="0.74803149606299213" bottom="0.31496062992125984" header="0.11811023622047244" footer="0"/>
  <pageSetup paperSize="9" orientation="portrait" verticalDpi="0" r:id="rId1"/>
  <headerFooter>
    <oddHeader>&amp;R最終更新日：2020.6.24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0"/>
  <sheetViews>
    <sheetView zoomScale="130" zoomScaleNormal="130" workbookViewId="0">
      <selection activeCell="D2" sqref="D2:M2"/>
    </sheetView>
  </sheetViews>
  <sheetFormatPr defaultRowHeight="13.5" x14ac:dyDescent="0.15"/>
  <cols>
    <col min="1" max="1" width="2.75" style="11" customWidth="1"/>
    <col min="2" max="2" width="3.125" style="11" customWidth="1"/>
    <col min="3" max="5" width="6.25" style="11" customWidth="1"/>
    <col min="6" max="6" width="1.875" style="11" customWidth="1"/>
    <col min="7" max="7" width="6.25" style="11" customWidth="1"/>
    <col min="8" max="29" width="2.75" style="11" customWidth="1"/>
    <col min="30" max="30" width="6.125" style="11" hidden="1" customWidth="1"/>
    <col min="31" max="31" width="9" style="11" customWidth="1"/>
    <col min="32" max="16384" width="9" style="11"/>
  </cols>
  <sheetData>
    <row r="1" spans="1:30" ht="26.25" customHeight="1" thickBot="1" x14ac:dyDescent="0.2">
      <c r="A1" s="130"/>
      <c r="B1" s="131"/>
      <c r="C1" s="131"/>
      <c r="D1" s="131"/>
      <c r="E1" s="131"/>
      <c r="F1" s="131"/>
      <c r="G1" s="131"/>
      <c r="H1" s="132" t="s">
        <v>27</v>
      </c>
      <c r="I1" s="133"/>
      <c r="J1" s="133"/>
      <c r="K1" s="133"/>
      <c r="L1" s="133"/>
      <c r="M1" s="133"/>
      <c r="N1" s="133"/>
      <c r="O1" s="133"/>
      <c r="P1" s="133"/>
      <c r="Q1" s="133"/>
      <c r="R1" s="134">
        <v>1</v>
      </c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5"/>
      <c r="AD1" s="11">
        <f>MAX(R1,R47,R93,R139,R185,R231,R277,R323,R369,R415)*46</f>
        <v>46</v>
      </c>
    </row>
    <row r="2" spans="1:30" ht="22.5" customHeight="1" x14ac:dyDescent="0.15">
      <c r="A2" s="152" t="s">
        <v>0</v>
      </c>
      <c r="B2" s="153"/>
      <c r="C2" s="153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53" t="s">
        <v>7</v>
      </c>
      <c r="O2" s="153"/>
      <c r="P2" s="153"/>
      <c r="Q2" s="153"/>
      <c r="R2" s="125">
        <f ca="1">YEAR(TODAY())</f>
        <v>2025</v>
      </c>
      <c r="S2" s="125"/>
      <c r="T2" s="125"/>
      <c r="U2" s="125"/>
      <c r="V2" s="126"/>
      <c r="W2" s="24" t="s">
        <v>14</v>
      </c>
      <c r="X2" s="127">
        <f ca="1">MONTH(TODAY())</f>
        <v>7</v>
      </c>
      <c r="Y2" s="126"/>
      <c r="Z2" s="24" t="s">
        <v>170</v>
      </c>
      <c r="AA2" s="127">
        <f ca="1">DAY(TODAY())</f>
        <v>1</v>
      </c>
      <c r="AB2" s="126"/>
      <c r="AC2" s="25" t="s">
        <v>171</v>
      </c>
    </row>
    <row r="3" spans="1:30" ht="22.5" customHeight="1" x14ac:dyDescent="0.15">
      <c r="A3" s="154"/>
      <c r="B3" s="80"/>
      <c r="C3" s="80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80" t="s">
        <v>8</v>
      </c>
      <c r="O3" s="80"/>
      <c r="P3" s="80"/>
      <c r="Q3" s="80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8"/>
    </row>
    <row r="4" spans="1:30" ht="22.5" customHeight="1" x14ac:dyDescent="0.15">
      <c r="A4" s="154" t="s">
        <v>1</v>
      </c>
      <c r="B4" s="80"/>
      <c r="C4" s="80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80" t="s">
        <v>9</v>
      </c>
      <c r="O4" s="80"/>
      <c r="P4" s="80"/>
      <c r="Q4" s="80"/>
      <c r="R4" s="97"/>
      <c r="S4" s="97"/>
      <c r="T4" s="97"/>
      <c r="U4" s="97"/>
      <c r="V4" s="105"/>
      <c r="W4" s="22" t="s">
        <v>14</v>
      </c>
      <c r="X4" s="101"/>
      <c r="Y4" s="105"/>
      <c r="Z4" s="22" t="s">
        <v>170</v>
      </c>
      <c r="AA4" s="101"/>
      <c r="AB4" s="105"/>
      <c r="AC4" s="23" t="s">
        <v>171</v>
      </c>
    </row>
    <row r="5" spans="1:30" ht="22.5" customHeight="1" x14ac:dyDescent="0.15">
      <c r="A5" s="154" t="s">
        <v>2</v>
      </c>
      <c r="B5" s="80"/>
      <c r="C5" s="80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80" t="s">
        <v>10</v>
      </c>
      <c r="O5" s="80"/>
      <c r="P5" s="80"/>
      <c r="Q5" s="80"/>
      <c r="R5" s="97"/>
      <c r="S5" s="100"/>
      <c r="T5" s="101"/>
      <c r="U5" s="97"/>
      <c r="V5" s="97"/>
      <c r="W5" s="97"/>
      <c r="X5" s="97"/>
      <c r="Y5" s="97"/>
      <c r="Z5" s="97"/>
      <c r="AA5" s="97"/>
      <c r="AB5" s="105"/>
      <c r="AC5" s="23" t="s">
        <v>202</v>
      </c>
    </row>
    <row r="6" spans="1:30" ht="22.5" customHeight="1" x14ac:dyDescent="0.15">
      <c r="A6" s="154" t="s">
        <v>172</v>
      </c>
      <c r="B6" s="80"/>
      <c r="C6" s="80"/>
      <c r="D6" s="97"/>
      <c r="E6" s="97"/>
      <c r="F6" s="97"/>
      <c r="G6" s="97"/>
      <c r="H6" s="97"/>
      <c r="I6" s="97"/>
      <c r="J6" s="97"/>
      <c r="K6" s="97"/>
      <c r="L6" s="97"/>
      <c r="M6" s="97"/>
      <c r="N6" s="80" t="s">
        <v>11</v>
      </c>
      <c r="O6" s="80"/>
      <c r="P6" s="80"/>
      <c r="Q6" s="80"/>
      <c r="R6" s="97"/>
      <c r="S6" s="100"/>
      <c r="T6" s="101"/>
      <c r="U6" s="97"/>
      <c r="V6" s="97"/>
      <c r="W6" s="97"/>
      <c r="X6" s="97"/>
      <c r="Y6" s="97"/>
      <c r="Z6" s="97"/>
      <c r="AA6" s="97"/>
      <c r="AB6" s="97"/>
      <c r="AC6" s="98"/>
    </row>
    <row r="7" spans="1:30" ht="22.5" customHeight="1" x14ac:dyDescent="0.15">
      <c r="A7" s="150" t="s">
        <v>96</v>
      </c>
      <c r="B7" s="80" t="s">
        <v>3</v>
      </c>
      <c r="C7" s="80"/>
      <c r="D7" s="100"/>
      <c r="E7" s="94"/>
      <c r="F7" s="94"/>
      <c r="G7" s="94"/>
      <c r="H7" s="94"/>
      <c r="I7" s="94"/>
      <c r="J7" s="94"/>
      <c r="K7" s="94"/>
      <c r="L7" s="94"/>
      <c r="M7" s="95"/>
      <c r="N7" s="80" t="s">
        <v>40</v>
      </c>
      <c r="O7" s="80"/>
      <c r="P7" s="80"/>
      <c r="Q7" s="80"/>
      <c r="R7" s="97"/>
      <c r="S7" s="100"/>
      <c r="T7" s="101"/>
      <c r="U7" s="97"/>
      <c r="V7" s="97"/>
      <c r="W7" s="97"/>
      <c r="X7" s="97"/>
      <c r="Y7" s="97"/>
      <c r="Z7" s="97"/>
      <c r="AA7" s="97"/>
      <c r="AB7" s="97"/>
      <c r="AC7" s="98"/>
    </row>
    <row r="8" spans="1:30" ht="22.5" customHeight="1" x14ac:dyDescent="0.15">
      <c r="A8" s="151"/>
      <c r="B8" s="80" t="s">
        <v>0</v>
      </c>
      <c r="C8" s="80"/>
      <c r="D8" s="97"/>
      <c r="E8" s="97"/>
      <c r="F8" s="97"/>
      <c r="G8" s="97"/>
      <c r="H8" s="97"/>
      <c r="I8" s="97"/>
      <c r="J8" s="97"/>
      <c r="K8" s="97"/>
      <c r="L8" s="97"/>
      <c r="M8" s="97"/>
      <c r="N8" s="161" t="s">
        <v>73</v>
      </c>
      <c r="O8" s="80" t="s">
        <v>173</v>
      </c>
      <c r="P8" s="80"/>
      <c r="Q8" s="80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8"/>
    </row>
    <row r="9" spans="1:30" ht="22.5" customHeight="1" x14ac:dyDescent="0.15">
      <c r="A9" s="151"/>
      <c r="B9" s="80" t="s">
        <v>5</v>
      </c>
      <c r="C9" s="80"/>
      <c r="D9" s="26"/>
      <c r="E9" s="109"/>
      <c r="F9" s="110"/>
      <c r="G9" s="111"/>
      <c r="H9" s="156"/>
      <c r="I9" s="156"/>
      <c r="J9" s="156"/>
      <c r="K9" s="156"/>
      <c r="L9" s="156"/>
      <c r="M9" s="157"/>
      <c r="N9" s="162"/>
      <c r="O9" s="80" t="s">
        <v>174</v>
      </c>
      <c r="P9" s="80"/>
      <c r="Q9" s="80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8"/>
    </row>
    <row r="10" spans="1:30" ht="22.5" customHeight="1" x14ac:dyDescent="0.15">
      <c r="A10" s="151"/>
      <c r="B10" s="80" t="s">
        <v>4</v>
      </c>
      <c r="C10" s="80"/>
      <c r="D10" s="26"/>
      <c r="E10" s="94"/>
      <c r="F10" s="94"/>
      <c r="G10" s="94"/>
      <c r="H10" s="156"/>
      <c r="I10" s="156"/>
      <c r="J10" s="156"/>
      <c r="K10" s="156"/>
      <c r="L10" s="156"/>
      <c r="M10" s="157"/>
      <c r="N10" s="162"/>
      <c r="O10" s="80" t="s">
        <v>175</v>
      </c>
      <c r="P10" s="80"/>
      <c r="Q10" s="80"/>
      <c r="R10" s="97"/>
      <c r="S10" s="100"/>
      <c r="T10" s="158"/>
      <c r="U10" s="159"/>
      <c r="V10" s="159"/>
      <c r="W10" s="159"/>
      <c r="X10" s="159"/>
      <c r="Y10" s="159"/>
      <c r="Z10" s="159"/>
      <c r="AA10" s="159"/>
      <c r="AB10" s="159"/>
      <c r="AC10" s="160"/>
    </row>
    <row r="11" spans="1:30" ht="22.5" customHeight="1" x14ac:dyDescent="0.15">
      <c r="A11" s="154" t="s">
        <v>12</v>
      </c>
      <c r="B11" s="80"/>
      <c r="C11" s="80"/>
      <c r="D11" s="26"/>
      <c r="E11" s="30"/>
      <c r="F11" s="109"/>
      <c r="G11" s="111"/>
      <c r="H11" s="94"/>
      <c r="I11" s="94"/>
      <c r="J11" s="94"/>
      <c r="K11" s="94"/>
      <c r="L11" s="94"/>
      <c r="M11" s="95"/>
      <c r="N11" s="162"/>
      <c r="O11" s="80" t="s">
        <v>176</v>
      </c>
      <c r="P11" s="80"/>
      <c r="Q11" s="80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8"/>
    </row>
    <row r="12" spans="1:30" ht="15" customHeight="1" x14ac:dyDescent="0.15">
      <c r="A12" s="77" t="s">
        <v>102</v>
      </c>
      <c r="B12" s="78"/>
      <c r="C12" s="78" t="s">
        <v>20</v>
      </c>
      <c r="D12" s="78"/>
      <c r="E12" s="79" t="s">
        <v>177</v>
      </c>
      <c r="F12" s="78"/>
      <c r="G12" s="78"/>
      <c r="H12" s="80" t="s">
        <v>31</v>
      </c>
      <c r="I12" s="80"/>
      <c r="J12" s="80"/>
      <c r="K12" s="80"/>
      <c r="L12" s="80"/>
      <c r="M12" s="80"/>
      <c r="N12" s="80" t="s">
        <v>34</v>
      </c>
      <c r="O12" s="80"/>
      <c r="P12" s="80"/>
      <c r="Q12" s="80"/>
      <c r="R12" s="80"/>
      <c r="S12" s="80"/>
      <c r="T12" s="80"/>
      <c r="U12" s="80"/>
      <c r="V12" s="80"/>
      <c r="W12" s="80" t="s">
        <v>49</v>
      </c>
      <c r="X12" s="80"/>
      <c r="Y12" s="80"/>
      <c r="Z12" s="80"/>
      <c r="AA12" s="80" t="s">
        <v>23</v>
      </c>
      <c r="AB12" s="80"/>
      <c r="AC12" s="99"/>
    </row>
    <row r="13" spans="1:30" ht="15" customHeight="1" x14ac:dyDescent="0.15">
      <c r="A13" s="77"/>
      <c r="B13" s="78"/>
      <c r="C13" s="78"/>
      <c r="D13" s="78"/>
      <c r="E13" s="78"/>
      <c r="F13" s="78"/>
      <c r="G13" s="78"/>
      <c r="H13" s="72" t="s">
        <v>28</v>
      </c>
      <c r="I13" s="72" t="s">
        <v>178</v>
      </c>
      <c r="J13" s="64" t="s">
        <v>29</v>
      </c>
      <c r="K13" s="64"/>
      <c r="L13" s="64"/>
      <c r="M13" s="72" t="s">
        <v>30</v>
      </c>
      <c r="N13" s="72" t="s">
        <v>32</v>
      </c>
      <c r="O13" s="72" t="s">
        <v>37</v>
      </c>
      <c r="P13" s="72" t="s">
        <v>68</v>
      </c>
      <c r="Q13" s="64" t="s">
        <v>22</v>
      </c>
      <c r="R13" s="64"/>
      <c r="S13" s="64"/>
      <c r="T13" s="64"/>
      <c r="U13" s="64" t="s">
        <v>38</v>
      </c>
      <c r="V13" s="64"/>
      <c r="W13" s="72" t="s">
        <v>179</v>
      </c>
      <c r="X13" s="72" t="s">
        <v>63</v>
      </c>
      <c r="Y13" s="81" t="s">
        <v>125</v>
      </c>
      <c r="Z13" s="83" t="s">
        <v>66</v>
      </c>
      <c r="AA13" s="85"/>
      <c r="AB13" s="85"/>
      <c r="AC13" s="86"/>
    </row>
    <row r="14" spans="1:30" ht="15" customHeight="1" x14ac:dyDescent="0.15">
      <c r="A14" s="77"/>
      <c r="B14" s="78"/>
      <c r="C14" s="78"/>
      <c r="D14" s="78"/>
      <c r="E14" s="78"/>
      <c r="F14" s="78"/>
      <c r="G14" s="78"/>
      <c r="H14" s="72"/>
      <c r="I14" s="72"/>
      <c r="J14" s="72" t="s">
        <v>128</v>
      </c>
      <c r="K14" s="72" t="s">
        <v>119</v>
      </c>
      <c r="L14" s="72" t="s">
        <v>35</v>
      </c>
      <c r="M14" s="72"/>
      <c r="N14" s="72"/>
      <c r="O14" s="72"/>
      <c r="P14" s="74"/>
      <c r="Q14" s="72" t="s">
        <v>39</v>
      </c>
      <c r="R14" s="73" t="s">
        <v>45</v>
      </c>
      <c r="S14" s="72" t="s">
        <v>47</v>
      </c>
      <c r="T14" s="72" t="s">
        <v>48</v>
      </c>
      <c r="U14" s="72" t="s">
        <v>33</v>
      </c>
      <c r="V14" s="72" t="s">
        <v>129</v>
      </c>
      <c r="W14" s="72"/>
      <c r="X14" s="72"/>
      <c r="Y14" s="82"/>
      <c r="Z14" s="83"/>
      <c r="AA14" s="85"/>
      <c r="AB14" s="85"/>
      <c r="AC14" s="86"/>
    </row>
    <row r="15" spans="1:30" ht="15" customHeight="1" x14ac:dyDescent="0.15">
      <c r="A15" s="77"/>
      <c r="B15" s="78"/>
      <c r="C15" s="78"/>
      <c r="D15" s="78"/>
      <c r="E15" s="78"/>
      <c r="F15" s="78"/>
      <c r="G15" s="78"/>
      <c r="H15" s="72"/>
      <c r="I15" s="72"/>
      <c r="J15" s="72"/>
      <c r="K15" s="72"/>
      <c r="L15" s="72"/>
      <c r="M15" s="72"/>
      <c r="N15" s="72"/>
      <c r="O15" s="72"/>
      <c r="P15" s="75" t="s">
        <v>67</v>
      </c>
      <c r="Q15" s="72"/>
      <c r="R15" s="73"/>
      <c r="S15" s="72"/>
      <c r="T15" s="72"/>
      <c r="U15" s="72"/>
      <c r="V15" s="74"/>
      <c r="W15" s="74"/>
      <c r="X15" s="72"/>
      <c r="Y15" s="82"/>
      <c r="Z15" s="84"/>
      <c r="AA15" s="85"/>
      <c r="AB15" s="85"/>
      <c r="AC15" s="86"/>
    </row>
    <row r="16" spans="1:30" ht="15" customHeight="1" x14ac:dyDescent="0.15">
      <c r="A16" s="77"/>
      <c r="B16" s="78"/>
      <c r="C16" s="78"/>
      <c r="D16" s="78"/>
      <c r="E16" s="78"/>
      <c r="F16" s="78"/>
      <c r="G16" s="78"/>
      <c r="H16" s="72"/>
      <c r="I16" s="72"/>
      <c r="J16" s="72"/>
      <c r="K16" s="72"/>
      <c r="L16" s="72"/>
      <c r="M16" s="72"/>
      <c r="N16" s="72"/>
      <c r="O16" s="72"/>
      <c r="P16" s="76"/>
      <c r="Q16" s="72"/>
      <c r="R16" s="73"/>
      <c r="S16" s="72"/>
      <c r="T16" s="72"/>
      <c r="U16" s="72"/>
      <c r="V16" s="75" t="s">
        <v>22</v>
      </c>
      <c r="W16" s="5" t="s">
        <v>51</v>
      </c>
      <c r="X16" s="72"/>
      <c r="Y16" s="87" t="s">
        <v>194</v>
      </c>
      <c r="Z16" s="90" t="s">
        <v>64</v>
      </c>
      <c r="AA16" s="85"/>
      <c r="AB16" s="85"/>
      <c r="AC16" s="86"/>
    </row>
    <row r="17" spans="1:29" ht="15" customHeight="1" x14ac:dyDescent="0.15">
      <c r="A17" s="77"/>
      <c r="B17" s="78"/>
      <c r="C17" s="78"/>
      <c r="D17" s="78"/>
      <c r="E17" s="78"/>
      <c r="F17" s="78"/>
      <c r="G17" s="78"/>
      <c r="H17" s="72"/>
      <c r="I17" s="72"/>
      <c r="J17" s="72"/>
      <c r="K17" s="72"/>
      <c r="L17" s="72"/>
      <c r="M17" s="72"/>
      <c r="N17" s="72"/>
      <c r="O17" s="72"/>
      <c r="P17" s="76"/>
      <c r="Q17" s="72"/>
      <c r="R17" s="73"/>
      <c r="S17" s="72"/>
      <c r="T17" s="72"/>
      <c r="U17" s="72"/>
      <c r="V17" s="76"/>
      <c r="W17" s="27" t="s">
        <v>180</v>
      </c>
      <c r="X17" s="72"/>
      <c r="Y17" s="88"/>
      <c r="Z17" s="73"/>
      <c r="AA17" s="85"/>
      <c r="AB17" s="85"/>
      <c r="AC17" s="86"/>
    </row>
    <row r="18" spans="1:29" ht="15" customHeight="1" x14ac:dyDescent="0.15">
      <c r="A18" s="77"/>
      <c r="B18" s="78"/>
      <c r="C18" s="78"/>
      <c r="D18" s="78"/>
      <c r="E18" s="78"/>
      <c r="F18" s="78"/>
      <c r="G18" s="78"/>
      <c r="H18" s="72"/>
      <c r="I18" s="72"/>
      <c r="J18" s="72"/>
      <c r="K18" s="72"/>
      <c r="L18" s="72"/>
      <c r="M18" s="72"/>
      <c r="N18" s="72"/>
      <c r="O18" s="72"/>
      <c r="P18" s="76"/>
      <c r="Q18" s="72"/>
      <c r="R18" s="73"/>
      <c r="S18" s="72"/>
      <c r="T18" s="72"/>
      <c r="U18" s="72"/>
      <c r="V18" s="76"/>
      <c r="W18" s="14" t="s">
        <v>53</v>
      </c>
      <c r="X18" s="72"/>
      <c r="Y18" s="88"/>
      <c r="Z18" s="73"/>
      <c r="AA18" s="85"/>
      <c r="AB18" s="85"/>
      <c r="AC18" s="86"/>
    </row>
    <row r="19" spans="1:29" ht="7.5" customHeight="1" x14ac:dyDescent="0.15">
      <c r="A19" s="77"/>
      <c r="B19" s="78"/>
      <c r="C19" s="78"/>
      <c r="D19" s="78"/>
      <c r="E19" s="78"/>
      <c r="F19" s="78"/>
      <c r="G19" s="78"/>
      <c r="H19" s="72"/>
      <c r="I19" s="72"/>
      <c r="J19" s="72"/>
      <c r="K19" s="72"/>
      <c r="L19" s="72"/>
      <c r="M19" s="72"/>
      <c r="N19" s="72"/>
      <c r="O19" s="72"/>
      <c r="P19" s="76"/>
      <c r="Q19" s="72"/>
      <c r="R19" s="73"/>
      <c r="S19" s="72"/>
      <c r="T19" s="72"/>
      <c r="U19" s="72"/>
      <c r="V19" s="76"/>
      <c r="W19" s="28" t="s">
        <v>72</v>
      </c>
      <c r="X19" s="72"/>
      <c r="Y19" s="89"/>
      <c r="Z19" s="73"/>
      <c r="AA19" s="85"/>
      <c r="AB19" s="85"/>
      <c r="AC19" s="86"/>
    </row>
    <row r="20" spans="1:29" ht="18" customHeight="1" x14ac:dyDescent="0.15">
      <c r="A20" s="70"/>
      <c r="B20" s="71"/>
      <c r="C20" s="62"/>
      <c r="D20" s="62"/>
      <c r="E20" s="15"/>
      <c r="F20" s="17" t="s">
        <v>181</v>
      </c>
      <c r="G20" s="16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9"/>
    </row>
    <row r="21" spans="1:29" ht="18" customHeight="1" x14ac:dyDescent="0.15">
      <c r="A21" s="70"/>
      <c r="B21" s="71"/>
      <c r="C21" s="62"/>
      <c r="D21" s="62"/>
      <c r="E21" s="15"/>
      <c r="F21" s="17" t="s">
        <v>24</v>
      </c>
      <c r="G21" s="16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9"/>
    </row>
    <row r="22" spans="1:29" ht="18" customHeight="1" x14ac:dyDescent="0.15">
      <c r="A22" s="70"/>
      <c r="B22" s="71"/>
      <c r="C22" s="62"/>
      <c r="D22" s="62"/>
      <c r="E22" s="15"/>
      <c r="F22" s="17" t="s">
        <v>24</v>
      </c>
      <c r="G22" s="16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9"/>
    </row>
    <row r="23" spans="1:29" ht="18" customHeight="1" x14ac:dyDescent="0.15">
      <c r="A23" s="70"/>
      <c r="B23" s="71"/>
      <c r="C23" s="62"/>
      <c r="D23" s="62"/>
      <c r="E23" s="15"/>
      <c r="F23" s="17" t="s">
        <v>24</v>
      </c>
      <c r="G23" s="16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9"/>
    </row>
    <row r="24" spans="1:29" ht="18" customHeight="1" x14ac:dyDescent="0.15">
      <c r="A24" s="70"/>
      <c r="B24" s="71"/>
      <c r="C24" s="62"/>
      <c r="D24" s="62"/>
      <c r="E24" s="15"/>
      <c r="F24" s="17" t="s">
        <v>24</v>
      </c>
      <c r="G24" s="16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9"/>
    </row>
    <row r="25" spans="1:29" ht="18" customHeight="1" x14ac:dyDescent="0.15">
      <c r="A25" s="70"/>
      <c r="B25" s="71"/>
      <c r="C25" s="62"/>
      <c r="D25" s="62"/>
      <c r="E25" s="15"/>
      <c r="F25" s="17" t="s">
        <v>24</v>
      </c>
      <c r="G25" s="16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9"/>
    </row>
    <row r="26" spans="1:29" ht="18" customHeight="1" x14ac:dyDescent="0.15">
      <c r="A26" s="70"/>
      <c r="B26" s="71"/>
      <c r="C26" s="62"/>
      <c r="D26" s="62"/>
      <c r="E26" s="15"/>
      <c r="F26" s="17" t="s">
        <v>24</v>
      </c>
      <c r="G26" s="16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9"/>
    </row>
    <row r="27" spans="1:29" ht="18" customHeight="1" x14ac:dyDescent="0.15">
      <c r="A27" s="70"/>
      <c r="B27" s="71"/>
      <c r="C27" s="62"/>
      <c r="D27" s="62"/>
      <c r="E27" s="15"/>
      <c r="F27" s="17" t="s">
        <v>24</v>
      </c>
      <c r="G27" s="16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9"/>
    </row>
    <row r="28" spans="1:29" ht="18" customHeight="1" x14ac:dyDescent="0.15">
      <c r="A28" s="70"/>
      <c r="B28" s="71"/>
      <c r="C28" s="62"/>
      <c r="D28" s="62"/>
      <c r="E28" s="15"/>
      <c r="F28" s="17" t="s">
        <v>24</v>
      </c>
      <c r="G28" s="16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9"/>
    </row>
    <row r="29" spans="1:29" ht="18" customHeight="1" x14ac:dyDescent="0.15">
      <c r="A29" s="70"/>
      <c r="B29" s="71"/>
      <c r="C29" s="62"/>
      <c r="D29" s="62"/>
      <c r="E29" s="15"/>
      <c r="F29" s="17" t="s">
        <v>24</v>
      </c>
      <c r="G29" s="16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9"/>
    </row>
    <row r="30" spans="1:29" ht="18" customHeight="1" x14ac:dyDescent="0.15">
      <c r="A30" s="61"/>
      <c r="B30" s="62"/>
      <c r="C30" s="62"/>
      <c r="D30" s="62"/>
      <c r="E30" s="15"/>
      <c r="F30" s="17" t="s">
        <v>181</v>
      </c>
      <c r="G30" s="16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9"/>
    </row>
    <row r="31" spans="1:29" ht="18" customHeight="1" x14ac:dyDescent="0.15">
      <c r="A31" s="61"/>
      <c r="B31" s="62"/>
      <c r="C31" s="62"/>
      <c r="D31" s="62"/>
      <c r="E31" s="15"/>
      <c r="F31" s="17" t="s">
        <v>181</v>
      </c>
      <c r="G31" s="16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9"/>
    </row>
    <row r="32" spans="1:29" ht="18" customHeight="1" x14ac:dyDescent="0.15">
      <c r="A32" s="61"/>
      <c r="B32" s="62"/>
      <c r="C32" s="62"/>
      <c r="D32" s="62"/>
      <c r="E32" s="15"/>
      <c r="F32" s="17" t="s">
        <v>181</v>
      </c>
      <c r="G32" s="16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9"/>
    </row>
    <row r="33" spans="1:29" ht="18" customHeight="1" x14ac:dyDescent="0.15">
      <c r="A33" s="61"/>
      <c r="B33" s="62"/>
      <c r="C33" s="62"/>
      <c r="D33" s="62"/>
      <c r="E33" s="15"/>
      <c r="F33" s="17" t="s">
        <v>181</v>
      </c>
      <c r="G33" s="16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9"/>
    </row>
    <row r="34" spans="1:29" ht="18" customHeight="1" x14ac:dyDescent="0.15">
      <c r="A34" s="61"/>
      <c r="B34" s="62"/>
      <c r="C34" s="62"/>
      <c r="D34" s="62"/>
      <c r="E34" s="15"/>
      <c r="F34" s="17" t="s">
        <v>181</v>
      </c>
      <c r="G34" s="16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9"/>
    </row>
    <row r="35" spans="1:29" ht="18" customHeight="1" x14ac:dyDescent="0.15">
      <c r="A35" s="61"/>
      <c r="B35" s="62"/>
      <c r="C35" s="62"/>
      <c r="D35" s="62"/>
      <c r="E35" s="15"/>
      <c r="F35" s="17" t="s">
        <v>181</v>
      </c>
      <c r="G35" s="16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9"/>
    </row>
    <row r="36" spans="1:29" ht="18" customHeight="1" x14ac:dyDescent="0.15">
      <c r="A36" s="61"/>
      <c r="B36" s="62"/>
      <c r="C36" s="62"/>
      <c r="D36" s="62"/>
      <c r="E36" s="15"/>
      <c r="F36" s="17" t="s">
        <v>181</v>
      </c>
      <c r="G36" s="16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9"/>
    </row>
    <row r="37" spans="1:29" ht="18" customHeight="1" x14ac:dyDescent="0.15">
      <c r="A37" s="61"/>
      <c r="B37" s="62"/>
      <c r="C37" s="62"/>
      <c r="D37" s="62"/>
      <c r="E37" s="15"/>
      <c r="F37" s="17" t="s">
        <v>181</v>
      </c>
      <c r="G37" s="16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9"/>
    </row>
    <row r="38" spans="1:29" ht="18" customHeight="1" x14ac:dyDescent="0.15">
      <c r="A38" s="61"/>
      <c r="B38" s="62"/>
      <c r="C38" s="62"/>
      <c r="D38" s="62"/>
      <c r="E38" s="15"/>
      <c r="F38" s="17" t="s">
        <v>183</v>
      </c>
      <c r="G38" s="16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9"/>
    </row>
    <row r="39" spans="1:29" ht="18" customHeight="1" x14ac:dyDescent="0.15">
      <c r="A39" s="61"/>
      <c r="B39" s="62"/>
      <c r="C39" s="62"/>
      <c r="D39" s="62"/>
      <c r="E39" s="15"/>
      <c r="F39" s="17" t="s">
        <v>181</v>
      </c>
      <c r="G39" s="16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9"/>
    </row>
    <row r="40" spans="1:29" ht="18" customHeight="1" x14ac:dyDescent="0.15">
      <c r="A40" s="63" t="s">
        <v>184</v>
      </c>
      <c r="B40" s="64"/>
      <c r="C40" s="65" t="str">
        <f>IF(COUNTA(C20:D39)&lt;&gt;0,COUNTA(C20:D39),"")</f>
        <v/>
      </c>
      <c r="D40" s="65"/>
      <c r="E40" s="65"/>
      <c r="F40" s="65"/>
      <c r="G40" s="65"/>
      <c r="H40" s="10" t="str">
        <f>IF(COUNTA(H20:H39)=0,"",COUNTA(H20:H39))</f>
        <v/>
      </c>
      <c r="I40" s="10" t="str">
        <f t="shared" ref="I40:AB40" si="0">IF(COUNTA(I20:I39)=0,"",COUNTA(I20:I39))</f>
        <v/>
      </c>
      <c r="J40" s="10" t="str">
        <f t="shared" si="0"/>
        <v/>
      </c>
      <c r="K40" s="10" t="str">
        <f t="shared" si="0"/>
        <v/>
      </c>
      <c r="L40" s="10" t="str">
        <f t="shared" si="0"/>
        <v/>
      </c>
      <c r="M40" s="10" t="str">
        <f t="shared" si="0"/>
        <v/>
      </c>
      <c r="N40" s="10" t="str">
        <f t="shared" si="0"/>
        <v/>
      </c>
      <c r="O40" s="10" t="str">
        <f t="shared" si="0"/>
        <v/>
      </c>
      <c r="P40" s="10" t="str">
        <f t="shared" si="0"/>
        <v/>
      </c>
      <c r="Q40" s="10" t="str">
        <f t="shared" si="0"/>
        <v/>
      </c>
      <c r="R40" s="10" t="str">
        <f t="shared" si="0"/>
        <v/>
      </c>
      <c r="S40" s="10" t="str">
        <f t="shared" si="0"/>
        <v/>
      </c>
      <c r="T40" s="10" t="str">
        <f t="shared" si="0"/>
        <v/>
      </c>
      <c r="U40" s="10" t="str">
        <f t="shared" si="0"/>
        <v/>
      </c>
      <c r="V40" s="10" t="str">
        <f t="shared" si="0"/>
        <v/>
      </c>
      <c r="W40" s="10" t="str">
        <f t="shared" si="0"/>
        <v/>
      </c>
      <c r="X40" s="10" t="str">
        <f t="shared" si="0"/>
        <v/>
      </c>
      <c r="Y40" s="10" t="str">
        <f t="shared" si="0"/>
        <v/>
      </c>
      <c r="Z40" s="10" t="str">
        <f t="shared" si="0"/>
        <v/>
      </c>
      <c r="AA40" s="10" t="str">
        <f t="shared" si="0"/>
        <v/>
      </c>
      <c r="AB40" s="10" t="str">
        <f t="shared" si="0"/>
        <v/>
      </c>
      <c r="AC40" s="21" t="str">
        <f>IF(COUNTA(AC20:AC39)=0,"",COUNTA(AC20:AC39))</f>
        <v/>
      </c>
    </row>
    <row r="41" spans="1:29" ht="15" customHeight="1" x14ac:dyDescent="0.15">
      <c r="A41" s="66" t="str">
        <f>IF(COUNTA(Q20:V39)&lt;&gt;0,"基準拘束圧","")</f>
        <v/>
      </c>
      <c r="B41" s="67"/>
      <c r="C41" s="67"/>
      <c r="D41" s="163" t="s">
        <v>169</v>
      </c>
      <c r="E41" s="163"/>
      <c r="F41" s="163"/>
      <c r="G41" s="20"/>
      <c r="H41" s="67" t="s">
        <v>185</v>
      </c>
      <c r="I41" s="67"/>
      <c r="J41" s="8" t="s">
        <v>186</v>
      </c>
      <c r="K41" s="8" t="s">
        <v>187</v>
      </c>
      <c r="L41" s="69"/>
      <c r="M41" s="69"/>
      <c r="N41" s="69"/>
      <c r="O41" s="69"/>
      <c r="P41" s="69"/>
      <c r="Q41" s="69"/>
      <c r="R41" s="69"/>
      <c r="S41" s="8" t="s">
        <v>188</v>
      </c>
      <c r="T41" s="8" t="s">
        <v>189</v>
      </c>
      <c r="U41" s="8" t="s">
        <v>190</v>
      </c>
      <c r="V41" s="69"/>
      <c r="W41" s="69"/>
      <c r="X41" s="69"/>
      <c r="Y41" s="69"/>
      <c r="Z41" s="69"/>
      <c r="AA41" s="69"/>
      <c r="AB41" s="69"/>
      <c r="AC41" s="9" t="s">
        <v>191</v>
      </c>
    </row>
    <row r="42" spans="1:29" ht="15" customHeight="1" x14ac:dyDescent="0.15">
      <c r="A42" s="50" t="s">
        <v>192</v>
      </c>
      <c r="B42" s="51"/>
      <c r="C42" s="51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3"/>
    </row>
    <row r="43" spans="1:29" ht="15" customHeight="1" x14ac:dyDescent="0.15">
      <c r="A43" s="54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6"/>
    </row>
    <row r="44" spans="1:29" ht="15" customHeight="1" x14ac:dyDescent="0.15">
      <c r="A44" s="54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6"/>
    </row>
    <row r="45" spans="1:29" ht="15" customHeight="1" x14ac:dyDescent="0.15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6"/>
    </row>
    <row r="46" spans="1:29" ht="15" customHeight="1" thickBot="1" x14ac:dyDescent="0.2">
      <c r="A46" s="57" t="s">
        <v>193</v>
      </c>
      <c r="B46" s="58"/>
      <c r="C46" s="58"/>
      <c r="D46" s="59" t="s">
        <v>205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60"/>
    </row>
    <row r="47" spans="1:29" ht="26.25" customHeight="1" thickBot="1" x14ac:dyDescent="0.2">
      <c r="A47" s="130"/>
      <c r="B47" s="131"/>
      <c r="C47" s="131"/>
      <c r="D47" s="131"/>
      <c r="E47" s="131"/>
      <c r="F47" s="131"/>
      <c r="G47" s="131"/>
      <c r="H47" s="132" t="s">
        <v>27</v>
      </c>
      <c r="I47" s="133"/>
      <c r="J47" s="133"/>
      <c r="K47" s="133"/>
      <c r="L47" s="133"/>
      <c r="M47" s="133"/>
      <c r="N47" s="133"/>
      <c r="O47" s="133"/>
      <c r="P47" s="133"/>
      <c r="Q47" s="133"/>
      <c r="R47" s="134" t="str">
        <f>IF(C66&lt;&gt;"",R1+1,"")</f>
        <v/>
      </c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5"/>
    </row>
    <row r="48" spans="1:29" ht="22.5" customHeight="1" x14ac:dyDescent="0.15">
      <c r="A48" s="115" t="s">
        <v>0</v>
      </c>
      <c r="B48" s="116"/>
      <c r="C48" s="117"/>
      <c r="D48" s="121" t="str">
        <f>IF($D2&lt;&gt;"",$D2,"")</f>
        <v/>
      </c>
      <c r="E48" s="121"/>
      <c r="F48" s="121"/>
      <c r="G48" s="121"/>
      <c r="H48" s="121"/>
      <c r="I48" s="121"/>
      <c r="J48" s="121"/>
      <c r="K48" s="121"/>
      <c r="L48" s="121"/>
      <c r="M48" s="121"/>
      <c r="N48" s="122" t="s">
        <v>7</v>
      </c>
      <c r="O48" s="123"/>
      <c r="P48" s="123"/>
      <c r="Q48" s="124"/>
      <c r="R48" s="125">
        <f ca="1">YEAR(TODAY())</f>
        <v>2025</v>
      </c>
      <c r="S48" s="125"/>
      <c r="T48" s="125"/>
      <c r="U48" s="125"/>
      <c r="V48" s="126"/>
      <c r="W48" s="24" t="s">
        <v>14</v>
      </c>
      <c r="X48" s="127">
        <f ca="1">MONTH(TODAY())</f>
        <v>7</v>
      </c>
      <c r="Y48" s="126"/>
      <c r="Z48" s="24" t="s">
        <v>170</v>
      </c>
      <c r="AA48" s="127">
        <f ca="1">DAY(TODAY())</f>
        <v>1</v>
      </c>
      <c r="AB48" s="126"/>
      <c r="AC48" s="25" t="s">
        <v>171</v>
      </c>
    </row>
    <row r="49" spans="1:29" ht="22.5" customHeight="1" x14ac:dyDescent="0.15">
      <c r="A49" s="118"/>
      <c r="B49" s="119"/>
      <c r="C49" s="120"/>
      <c r="D49" s="128" t="str">
        <f>IF($D3&lt;&gt;"",$D3,"")</f>
        <v/>
      </c>
      <c r="E49" s="128"/>
      <c r="F49" s="128"/>
      <c r="G49" s="128"/>
      <c r="H49" s="128"/>
      <c r="I49" s="128"/>
      <c r="J49" s="128"/>
      <c r="K49" s="128"/>
      <c r="L49" s="128"/>
      <c r="M49" s="128"/>
      <c r="N49" s="96" t="s">
        <v>8</v>
      </c>
      <c r="O49" s="92"/>
      <c r="P49" s="92"/>
      <c r="Q49" s="93"/>
      <c r="R49" s="97" t="str">
        <f t="shared" ref="R49:R57" si="1">IF($R3&lt;&gt;"",$R3,"")</f>
        <v/>
      </c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8"/>
    </row>
    <row r="50" spans="1:29" ht="22.5" customHeight="1" x14ac:dyDescent="0.15">
      <c r="A50" s="91" t="s">
        <v>1</v>
      </c>
      <c r="B50" s="92"/>
      <c r="C50" s="93"/>
      <c r="D50" s="113" t="str">
        <f>IF($D4&lt;&gt;"",$D4,"")</f>
        <v/>
      </c>
      <c r="E50" s="113"/>
      <c r="F50" s="113"/>
      <c r="G50" s="113"/>
      <c r="H50" s="113"/>
      <c r="I50" s="113"/>
      <c r="J50" s="113"/>
      <c r="K50" s="113"/>
      <c r="L50" s="113"/>
      <c r="M50" s="113"/>
      <c r="N50" s="96" t="s">
        <v>9</v>
      </c>
      <c r="O50" s="92"/>
      <c r="P50" s="92"/>
      <c r="Q50" s="93"/>
      <c r="R50" s="97" t="str">
        <f t="shared" si="1"/>
        <v/>
      </c>
      <c r="S50" s="97"/>
      <c r="T50" s="97"/>
      <c r="U50" s="97"/>
      <c r="V50" s="105"/>
      <c r="W50" s="22" t="s">
        <v>14</v>
      </c>
      <c r="X50" s="101" t="str">
        <f>IF($X4&lt;&gt;"",$X4,"")</f>
        <v/>
      </c>
      <c r="Y50" s="105"/>
      <c r="Z50" s="22" t="s">
        <v>170</v>
      </c>
      <c r="AA50" s="101" t="str">
        <f>IF($AA4&lt;&gt;"",$AA4,"")</f>
        <v/>
      </c>
      <c r="AB50" s="105"/>
      <c r="AC50" s="23" t="s">
        <v>171</v>
      </c>
    </row>
    <row r="51" spans="1:29" ht="22.5" customHeight="1" x14ac:dyDescent="0.15">
      <c r="A51" s="91" t="s">
        <v>2</v>
      </c>
      <c r="B51" s="92"/>
      <c r="C51" s="93"/>
      <c r="D51" s="97" t="str">
        <f>IF($D5&lt;&gt;"",$D5&amp;" 様","")</f>
        <v/>
      </c>
      <c r="E51" s="97"/>
      <c r="F51" s="97"/>
      <c r="G51" s="97"/>
      <c r="H51" s="97"/>
      <c r="I51" s="97"/>
      <c r="J51" s="97"/>
      <c r="K51" s="97"/>
      <c r="L51" s="97"/>
      <c r="M51" s="97"/>
      <c r="N51" s="96" t="s">
        <v>10</v>
      </c>
      <c r="O51" s="92"/>
      <c r="P51" s="92"/>
      <c r="Q51" s="93"/>
      <c r="R51" s="97" t="str">
        <f t="shared" si="1"/>
        <v/>
      </c>
      <c r="S51" s="100"/>
      <c r="T51" s="129" t="str">
        <f>IF($T5&lt;&gt;"",$T5,"")</f>
        <v/>
      </c>
      <c r="U51" s="97"/>
      <c r="V51" s="97"/>
      <c r="W51" s="97"/>
      <c r="X51" s="97"/>
      <c r="Y51" s="97"/>
      <c r="Z51" s="97"/>
      <c r="AA51" s="97"/>
      <c r="AB51" s="105"/>
      <c r="AC51" s="18" t="str">
        <f>IF(R51="無し","","頃")</f>
        <v>頃</v>
      </c>
    </row>
    <row r="52" spans="1:29" ht="22.5" customHeight="1" x14ac:dyDescent="0.15">
      <c r="A52" s="91" t="s">
        <v>172</v>
      </c>
      <c r="B52" s="92"/>
      <c r="C52" s="93"/>
      <c r="D52" s="97" t="str">
        <f t="shared" ref="D52:D56" si="2">IF($D6&lt;&gt;"",$D6,"")</f>
        <v/>
      </c>
      <c r="E52" s="97"/>
      <c r="F52" s="97"/>
      <c r="G52" s="97"/>
      <c r="H52" s="97"/>
      <c r="I52" s="97"/>
      <c r="J52" s="97"/>
      <c r="K52" s="97"/>
      <c r="L52" s="97"/>
      <c r="M52" s="97"/>
      <c r="N52" s="96" t="s">
        <v>11</v>
      </c>
      <c r="O52" s="92"/>
      <c r="P52" s="92"/>
      <c r="Q52" s="93"/>
      <c r="R52" s="97" t="str">
        <f t="shared" si="1"/>
        <v/>
      </c>
      <c r="S52" s="100"/>
      <c r="T52" s="101" t="str">
        <f>IF($T6&lt;&gt;"",$T6,"")</f>
        <v/>
      </c>
      <c r="U52" s="97"/>
      <c r="V52" s="97"/>
      <c r="W52" s="97"/>
      <c r="X52" s="97"/>
      <c r="Y52" s="97"/>
      <c r="Z52" s="97"/>
      <c r="AA52" s="97"/>
      <c r="AB52" s="97"/>
      <c r="AC52" s="98"/>
    </row>
    <row r="53" spans="1:29" ht="22.5" customHeight="1" x14ac:dyDescent="0.15">
      <c r="A53" s="102" t="s">
        <v>96</v>
      </c>
      <c r="B53" s="96" t="s">
        <v>3</v>
      </c>
      <c r="C53" s="93"/>
      <c r="D53" s="97" t="str">
        <f t="shared" si="2"/>
        <v/>
      </c>
      <c r="E53" s="105"/>
      <c r="F53" s="95" t="str">
        <f>IF($F7&lt;&gt;"",$F7,"")</f>
        <v/>
      </c>
      <c r="G53" s="97"/>
      <c r="H53" s="97"/>
      <c r="I53" s="100"/>
      <c r="J53" s="101" t="str">
        <f>IF($J7&lt;&gt;"",$J7,"")</f>
        <v/>
      </c>
      <c r="K53" s="97"/>
      <c r="L53" s="97"/>
      <c r="M53" s="97"/>
      <c r="N53" s="96" t="s">
        <v>40</v>
      </c>
      <c r="O53" s="92"/>
      <c r="P53" s="92"/>
      <c r="Q53" s="93"/>
      <c r="R53" s="97" t="str">
        <f t="shared" si="1"/>
        <v/>
      </c>
      <c r="S53" s="100"/>
      <c r="T53" s="101" t="str">
        <f>IF($T7&lt;&gt;"",$T7,"")</f>
        <v/>
      </c>
      <c r="U53" s="97"/>
      <c r="V53" s="97"/>
      <c r="W53" s="97"/>
      <c r="X53" s="97"/>
      <c r="Y53" s="97"/>
      <c r="Z53" s="97"/>
      <c r="AA53" s="97"/>
      <c r="AB53" s="97"/>
      <c r="AC53" s="98"/>
    </row>
    <row r="54" spans="1:29" ht="22.5" customHeight="1" x14ac:dyDescent="0.15">
      <c r="A54" s="103"/>
      <c r="B54" s="96" t="s">
        <v>0</v>
      </c>
      <c r="C54" s="93"/>
      <c r="D54" s="97" t="str">
        <f t="shared" si="2"/>
        <v/>
      </c>
      <c r="E54" s="97"/>
      <c r="F54" s="97"/>
      <c r="G54" s="97"/>
      <c r="H54" s="97"/>
      <c r="I54" s="97"/>
      <c r="J54" s="97"/>
      <c r="K54" s="97"/>
      <c r="L54" s="97"/>
      <c r="M54" s="97"/>
      <c r="N54" s="106" t="s">
        <v>73</v>
      </c>
      <c r="O54" s="96" t="s">
        <v>76</v>
      </c>
      <c r="P54" s="92"/>
      <c r="Q54" s="93"/>
      <c r="R54" s="97" t="str">
        <f t="shared" si="1"/>
        <v/>
      </c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8"/>
    </row>
    <row r="55" spans="1:29" ht="22.5" customHeight="1" x14ac:dyDescent="0.15">
      <c r="A55" s="103"/>
      <c r="B55" s="96" t="s">
        <v>5</v>
      </c>
      <c r="C55" s="93"/>
      <c r="D55" s="13" t="str">
        <f>IF($D9&lt;&gt;"",$D9,"")</f>
        <v/>
      </c>
      <c r="E55" s="109" t="str">
        <f>IF($E9&lt;&gt;"",$E9,"")</f>
        <v/>
      </c>
      <c r="F55" s="110"/>
      <c r="G55" s="111"/>
      <c r="H55" s="94" t="str">
        <f>IF($H9&lt;&gt;"","(  "&amp;$H9&amp;"  )","")</f>
        <v/>
      </c>
      <c r="I55" s="94"/>
      <c r="J55" s="94"/>
      <c r="K55" s="94"/>
      <c r="L55" s="94"/>
      <c r="M55" s="95"/>
      <c r="N55" s="107"/>
      <c r="O55" s="96" t="s">
        <v>75</v>
      </c>
      <c r="P55" s="92"/>
      <c r="Q55" s="93"/>
      <c r="R55" s="97" t="str">
        <f t="shared" si="1"/>
        <v/>
      </c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8"/>
    </row>
    <row r="56" spans="1:29" ht="22.5" customHeight="1" x14ac:dyDescent="0.15">
      <c r="A56" s="104"/>
      <c r="B56" s="96" t="s">
        <v>4</v>
      </c>
      <c r="C56" s="93"/>
      <c r="D56" s="13" t="str">
        <f t="shared" si="2"/>
        <v/>
      </c>
      <c r="E56" s="94" t="str">
        <f>IF($E10&lt;&gt;"",$E10,"")</f>
        <v/>
      </c>
      <c r="F56" s="94"/>
      <c r="G56" s="94"/>
      <c r="H56" s="94" t="str">
        <f>IF($H10&lt;&gt;"","(  "&amp;$H10&amp;"  )","")</f>
        <v/>
      </c>
      <c r="I56" s="94"/>
      <c r="J56" s="94"/>
      <c r="K56" s="94"/>
      <c r="L56" s="94"/>
      <c r="M56" s="95"/>
      <c r="N56" s="107"/>
      <c r="O56" s="96" t="s">
        <v>13</v>
      </c>
      <c r="P56" s="92"/>
      <c r="Q56" s="93"/>
      <c r="R56" s="97" t="str">
        <f t="shared" si="1"/>
        <v/>
      </c>
      <c r="S56" s="100"/>
      <c r="T56" s="112" t="str">
        <f>IF($T10&lt;&gt;"","(  "&amp;$T10&amp;"  )","")</f>
        <v/>
      </c>
      <c r="U56" s="113"/>
      <c r="V56" s="113"/>
      <c r="W56" s="113"/>
      <c r="X56" s="113"/>
      <c r="Y56" s="113"/>
      <c r="Z56" s="113"/>
      <c r="AA56" s="113"/>
      <c r="AB56" s="113"/>
      <c r="AC56" s="114"/>
    </row>
    <row r="57" spans="1:29" ht="22.5" customHeight="1" x14ac:dyDescent="0.15">
      <c r="A57" s="91" t="s">
        <v>12</v>
      </c>
      <c r="B57" s="92"/>
      <c r="C57" s="93"/>
      <c r="D57" s="13" t="str">
        <f>IF($D11&lt;&gt;"",$D11,"")</f>
        <v/>
      </c>
      <c r="E57" s="29" t="str">
        <f>IF($E11&lt;&gt;"",$E11,"")</f>
        <v/>
      </c>
      <c r="F57" s="109" t="str">
        <f>IF($F11&lt;&gt;"",$F11,"")</f>
        <v/>
      </c>
      <c r="G57" s="111"/>
      <c r="H57" s="109" t="str">
        <f>IF($H11&lt;&gt;"",$H11,"")</f>
        <v/>
      </c>
      <c r="I57" s="110"/>
      <c r="J57" s="110"/>
      <c r="K57" s="110"/>
      <c r="L57" s="110"/>
      <c r="M57" s="101"/>
      <c r="N57" s="108"/>
      <c r="O57" s="96" t="s">
        <v>4</v>
      </c>
      <c r="P57" s="92"/>
      <c r="Q57" s="93"/>
      <c r="R57" s="97" t="str">
        <f t="shared" si="1"/>
        <v/>
      </c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8"/>
    </row>
    <row r="58" spans="1:29" ht="15" customHeight="1" x14ac:dyDescent="0.15">
      <c r="A58" s="77" t="s">
        <v>102</v>
      </c>
      <c r="B58" s="78"/>
      <c r="C58" s="78" t="s">
        <v>20</v>
      </c>
      <c r="D58" s="78"/>
      <c r="E58" s="79" t="s">
        <v>177</v>
      </c>
      <c r="F58" s="78"/>
      <c r="G58" s="78"/>
      <c r="H58" s="80" t="s">
        <v>31</v>
      </c>
      <c r="I58" s="80"/>
      <c r="J58" s="80"/>
      <c r="K58" s="80"/>
      <c r="L58" s="80"/>
      <c r="M58" s="80"/>
      <c r="N58" s="80" t="s">
        <v>34</v>
      </c>
      <c r="O58" s="80"/>
      <c r="P58" s="80"/>
      <c r="Q58" s="80"/>
      <c r="R58" s="80"/>
      <c r="S58" s="80"/>
      <c r="T58" s="80"/>
      <c r="U58" s="80"/>
      <c r="V58" s="80"/>
      <c r="W58" s="80" t="s">
        <v>49</v>
      </c>
      <c r="X58" s="80"/>
      <c r="Y58" s="80"/>
      <c r="Z58" s="80"/>
      <c r="AA58" s="80" t="s">
        <v>23</v>
      </c>
      <c r="AB58" s="80"/>
      <c r="AC58" s="99"/>
    </row>
    <row r="59" spans="1:29" ht="15" customHeight="1" x14ac:dyDescent="0.15">
      <c r="A59" s="77"/>
      <c r="B59" s="78"/>
      <c r="C59" s="78"/>
      <c r="D59" s="78"/>
      <c r="E59" s="78"/>
      <c r="F59" s="78"/>
      <c r="G59" s="78"/>
      <c r="H59" s="72" t="s">
        <v>28</v>
      </c>
      <c r="I59" s="72" t="s">
        <v>178</v>
      </c>
      <c r="J59" s="64" t="s">
        <v>29</v>
      </c>
      <c r="K59" s="64"/>
      <c r="L59" s="64"/>
      <c r="M59" s="72" t="s">
        <v>30</v>
      </c>
      <c r="N59" s="72" t="s">
        <v>32</v>
      </c>
      <c r="O59" s="72" t="s">
        <v>37</v>
      </c>
      <c r="P59" s="72" t="s">
        <v>68</v>
      </c>
      <c r="Q59" s="64" t="s">
        <v>22</v>
      </c>
      <c r="R59" s="64"/>
      <c r="S59" s="64"/>
      <c r="T59" s="64"/>
      <c r="U59" s="64" t="s">
        <v>38</v>
      </c>
      <c r="V59" s="64"/>
      <c r="W59" s="72" t="s">
        <v>179</v>
      </c>
      <c r="X59" s="72" t="s">
        <v>63</v>
      </c>
      <c r="Y59" s="81" t="s">
        <v>125</v>
      </c>
      <c r="Z59" s="83" t="s">
        <v>66</v>
      </c>
      <c r="AA59" s="85"/>
      <c r="AB59" s="85"/>
      <c r="AC59" s="86"/>
    </row>
    <row r="60" spans="1:29" ht="15" customHeight="1" x14ac:dyDescent="0.15">
      <c r="A60" s="77"/>
      <c r="B60" s="78"/>
      <c r="C60" s="78"/>
      <c r="D60" s="78"/>
      <c r="E60" s="78"/>
      <c r="F60" s="78"/>
      <c r="G60" s="78"/>
      <c r="H60" s="72"/>
      <c r="I60" s="72"/>
      <c r="J60" s="72" t="s">
        <v>128</v>
      </c>
      <c r="K60" s="72" t="s">
        <v>119</v>
      </c>
      <c r="L60" s="72" t="s">
        <v>35</v>
      </c>
      <c r="M60" s="72"/>
      <c r="N60" s="72"/>
      <c r="O60" s="72"/>
      <c r="P60" s="74"/>
      <c r="Q60" s="72" t="s">
        <v>39</v>
      </c>
      <c r="R60" s="73" t="s">
        <v>45</v>
      </c>
      <c r="S60" s="72" t="s">
        <v>47</v>
      </c>
      <c r="T60" s="72" t="s">
        <v>48</v>
      </c>
      <c r="U60" s="72" t="s">
        <v>33</v>
      </c>
      <c r="V60" s="72" t="s">
        <v>129</v>
      </c>
      <c r="W60" s="72"/>
      <c r="X60" s="72"/>
      <c r="Y60" s="82"/>
      <c r="Z60" s="83"/>
      <c r="AA60" s="85"/>
      <c r="AB60" s="85"/>
      <c r="AC60" s="86"/>
    </row>
    <row r="61" spans="1:29" ht="15" customHeight="1" x14ac:dyDescent="0.15">
      <c r="A61" s="77"/>
      <c r="B61" s="78"/>
      <c r="C61" s="78"/>
      <c r="D61" s="78"/>
      <c r="E61" s="78"/>
      <c r="F61" s="78"/>
      <c r="G61" s="78"/>
      <c r="H61" s="72"/>
      <c r="I61" s="72"/>
      <c r="J61" s="72"/>
      <c r="K61" s="72"/>
      <c r="L61" s="72"/>
      <c r="M61" s="72"/>
      <c r="N61" s="72"/>
      <c r="O61" s="72"/>
      <c r="P61" s="75" t="s">
        <v>67</v>
      </c>
      <c r="Q61" s="72"/>
      <c r="R61" s="73"/>
      <c r="S61" s="72"/>
      <c r="T61" s="72"/>
      <c r="U61" s="72"/>
      <c r="V61" s="74"/>
      <c r="W61" s="74"/>
      <c r="X61" s="72"/>
      <c r="Y61" s="82"/>
      <c r="Z61" s="84"/>
      <c r="AA61" s="85"/>
      <c r="AB61" s="85"/>
      <c r="AC61" s="86"/>
    </row>
    <row r="62" spans="1:29" ht="15" customHeight="1" x14ac:dyDescent="0.15">
      <c r="A62" s="77"/>
      <c r="B62" s="78"/>
      <c r="C62" s="78"/>
      <c r="D62" s="78"/>
      <c r="E62" s="78"/>
      <c r="F62" s="78"/>
      <c r="G62" s="78"/>
      <c r="H62" s="72"/>
      <c r="I62" s="72"/>
      <c r="J62" s="72"/>
      <c r="K62" s="72"/>
      <c r="L62" s="72"/>
      <c r="M62" s="72"/>
      <c r="N62" s="72"/>
      <c r="O62" s="72"/>
      <c r="P62" s="76"/>
      <c r="Q62" s="72"/>
      <c r="R62" s="73"/>
      <c r="S62" s="72"/>
      <c r="T62" s="72"/>
      <c r="U62" s="72"/>
      <c r="V62" s="75" t="s">
        <v>22</v>
      </c>
      <c r="W62" s="5" t="s">
        <v>51</v>
      </c>
      <c r="X62" s="72"/>
      <c r="Y62" s="87" t="s">
        <v>194</v>
      </c>
      <c r="Z62" s="90" t="s">
        <v>64</v>
      </c>
      <c r="AA62" s="85"/>
      <c r="AB62" s="85"/>
      <c r="AC62" s="86"/>
    </row>
    <row r="63" spans="1:29" ht="15" customHeight="1" x14ac:dyDescent="0.15">
      <c r="A63" s="77"/>
      <c r="B63" s="78"/>
      <c r="C63" s="78"/>
      <c r="D63" s="78"/>
      <c r="E63" s="78"/>
      <c r="F63" s="78"/>
      <c r="G63" s="78"/>
      <c r="H63" s="72"/>
      <c r="I63" s="72"/>
      <c r="J63" s="72"/>
      <c r="K63" s="72"/>
      <c r="L63" s="72"/>
      <c r="M63" s="72"/>
      <c r="N63" s="72"/>
      <c r="O63" s="72"/>
      <c r="P63" s="76"/>
      <c r="Q63" s="72"/>
      <c r="R63" s="73"/>
      <c r="S63" s="72"/>
      <c r="T63" s="72"/>
      <c r="U63" s="72"/>
      <c r="V63" s="76"/>
      <c r="W63" s="27" t="s">
        <v>180</v>
      </c>
      <c r="X63" s="72"/>
      <c r="Y63" s="88"/>
      <c r="Z63" s="73"/>
      <c r="AA63" s="85"/>
      <c r="AB63" s="85"/>
      <c r="AC63" s="86"/>
    </row>
    <row r="64" spans="1:29" ht="15" customHeight="1" x14ac:dyDescent="0.15">
      <c r="A64" s="77"/>
      <c r="B64" s="78"/>
      <c r="C64" s="78"/>
      <c r="D64" s="78"/>
      <c r="E64" s="78"/>
      <c r="F64" s="78"/>
      <c r="G64" s="78"/>
      <c r="H64" s="72"/>
      <c r="I64" s="72"/>
      <c r="J64" s="72"/>
      <c r="K64" s="72"/>
      <c r="L64" s="72"/>
      <c r="M64" s="72"/>
      <c r="N64" s="72"/>
      <c r="O64" s="72"/>
      <c r="P64" s="76"/>
      <c r="Q64" s="72"/>
      <c r="R64" s="73"/>
      <c r="S64" s="72"/>
      <c r="T64" s="72"/>
      <c r="U64" s="72"/>
      <c r="V64" s="76"/>
      <c r="W64" s="14" t="s">
        <v>53</v>
      </c>
      <c r="X64" s="72"/>
      <c r="Y64" s="88"/>
      <c r="Z64" s="73"/>
      <c r="AA64" s="85"/>
      <c r="AB64" s="85"/>
      <c r="AC64" s="86"/>
    </row>
    <row r="65" spans="1:29" ht="7.5" customHeight="1" x14ac:dyDescent="0.15">
      <c r="A65" s="77"/>
      <c r="B65" s="78"/>
      <c r="C65" s="78"/>
      <c r="D65" s="78"/>
      <c r="E65" s="78"/>
      <c r="F65" s="78"/>
      <c r="G65" s="78"/>
      <c r="H65" s="72"/>
      <c r="I65" s="72"/>
      <c r="J65" s="72"/>
      <c r="K65" s="72"/>
      <c r="L65" s="72"/>
      <c r="M65" s="72"/>
      <c r="N65" s="72"/>
      <c r="O65" s="72"/>
      <c r="P65" s="76"/>
      <c r="Q65" s="72"/>
      <c r="R65" s="73"/>
      <c r="S65" s="72"/>
      <c r="T65" s="72"/>
      <c r="U65" s="72"/>
      <c r="V65" s="76"/>
      <c r="W65" s="28" t="s">
        <v>72</v>
      </c>
      <c r="X65" s="72"/>
      <c r="Y65" s="89"/>
      <c r="Z65" s="73"/>
      <c r="AA65" s="85"/>
      <c r="AB65" s="85"/>
      <c r="AC65" s="86"/>
    </row>
    <row r="66" spans="1:29" ht="18" customHeight="1" x14ac:dyDescent="0.15">
      <c r="A66" s="70"/>
      <c r="B66" s="71"/>
      <c r="C66" s="62"/>
      <c r="D66" s="62"/>
      <c r="E66" s="15"/>
      <c r="F66" s="17" t="s">
        <v>101</v>
      </c>
      <c r="G66" s="16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9"/>
    </row>
    <row r="67" spans="1:29" ht="18" customHeight="1" x14ac:dyDescent="0.15">
      <c r="A67" s="70"/>
      <c r="B67" s="71"/>
      <c r="C67" s="62"/>
      <c r="D67" s="62"/>
      <c r="E67" s="15"/>
      <c r="F67" s="17" t="s">
        <v>182</v>
      </c>
      <c r="G67" s="16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9"/>
    </row>
    <row r="68" spans="1:29" ht="18" customHeight="1" x14ac:dyDescent="0.15">
      <c r="A68" s="70"/>
      <c r="B68" s="71"/>
      <c r="C68" s="62"/>
      <c r="D68" s="62"/>
      <c r="E68" s="15"/>
      <c r="F68" s="17" t="s">
        <v>24</v>
      </c>
      <c r="G68" s="16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9"/>
    </row>
    <row r="69" spans="1:29" ht="18" customHeight="1" x14ac:dyDescent="0.15">
      <c r="A69" s="70"/>
      <c r="B69" s="71"/>
      <c r="C69" s="62"/>
      <c r="D69" s="62"/>
      <c r="E69" s="15"/>
      <c r="F69" s="17" t="s">
        <v>24</v>
      </c>
      <c r="G69" s="16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9"/>
    </row>
    <row r="70" spans="1:29" ht="18" customHeight="1" x14ac:dyDescent="0.15">
      <c r="A70" s="70"/>
      <c r="B70" s="71"/>
      <c r="C70" s="62"/>
      <c r="D70" s="62"/>
      <c r="E70" s="15"/>
      <c r="F70" s="17" t="s">
        <v>24</v>
      </c>
      <c r="G70" s="16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9"/>
    </row>
    <row r="71" spans="1:29" ht="18" customHeight="1" x14ac:dyDescent="0.15">
      <c r="A71" s="70"/>
      <c r="B71" s="71"/>
      <c r="C71" s="62"/>
      <c r="D71" s="62"/>
      <c r="E71" s="15"/>
      <c r="F71" s="17" t="s">
        <v>24</v>
      </c>
      <c r="G71" s="16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9"/>
    </row>
    <row r="72" spans="1:29" ht="18" customHeight="1" x14ac:dyDescent="0.15">
      <c r="A72" s="70"/>
      <c r="B72" s="71"/>
      <c r="C72" s="62"/>
      <c r="D72" s="62"/>
      <c r="E72" s="15"/>
      <c r="F72" s="17" t="s">
        <v>24</v>
      </c>
      <c r="G72" s="16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9"/>
    </row>
    <row r="73" spans="1:29" ht="18" customHeight="1" x14ac:dyDescent="0.15">
      <c r="A73" s="70"/>
      <c r="B73" s="71"/>
      <c r="C73" s="62"/>
      <c r="D73" s="62"/>
      <c r="E73" s="15"/>
      <c r="F73" s="17" t="s">
        <v>24</v>
      </c>
      <c r="G73" s="16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9"/>
    </row>
    <row r="74" spans="1:29" ht="18" customHeight="1" x14ac:dyDescent="0.15">
      <c r="A74" s="70"/>
      <c r="B74" s="71"/>
      <c r="C74" s="62"/>
      <c r="D74" s="62"/>
      <c r="E74" s="15"/>
      <c r="F74" s="17" t="s">
        <v>24</v>
      </c>
      <c r="G74" s="16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9"/>
    </row>
    <row r="75" spans="1:29" ht="18" customHeight="1" x14ac:dyDescent="0.15">
      <c r="A75" s="70"/>
      <c r="B75" s="71"/>
      <c r="C75" s="62"/>
      <c r="D75" s="62"/>
      <c r="E75" s="15"/>
      <c r="F75" s="17" t="s">
        <v>24</v>
      </c>
      <c r="G75" s="16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9"/>
    </row>
    <row r="76" spans="1:29" ht="18" customHeight="1" x14ac:dyDescent="0.15">
      <c r="A76" s="61"/>
      <c r="B76" s="62"/>
      <c r="C76" s="62"/>
      <c r="D76" s="62"/>
      <c r="E76" s="15"/>
      <c r="F76" s="17" t="s">
        <v>101</v>
      </c>
      <c r="G76" s="16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9"/>
    </row>
    <row r="77" spans="1:29" ht="18" customHeight="1" x14ac:dyDescent="0.15">
      <c r="A77" s="61"/>
      <c r="B77" s="62"/>
      <c r="C77" s="62"/>
      <c r="D77" s="62"/>
      <c r="E77" s="15"/>
      <c r="F77" s="17" t="s">
        <v>101</v>
      </c>
      <c r="G77" s="16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9"/>
    </row>
    <row r="78" spans="1:29" ht="18" customHeight="1" x14ac:dyDescent="0.15">
      <c r="A78" s="61"/>
      <c r="B78" s="62"/>
      <c r="C78" s="62"/>
      <c r="D78" s="62"/>
      <c r="E78" s="15"/>
      <c r="F78" s="17" t="s">
        <v>101</v>
      </c>
      <c r="G78" s="16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9"/>
    </row>
    <row r="79" spans="1:29" ht="18" customHeight="1" x14ac:dyDescent="0.15">
      <c r="A79" s="61"/>
      <c r="B79" s="62"/>
      <c r="C79" s="62"/>
      <c r="D79" s="62"/>
      <c r="E79" s="15"/>
      <c r="F79" s="17" t="s">
        <v>101</v>
      </c>
      <c r="G79" s="16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9"/>
    </row>
    <row r="80" spans="1:29" ht="18" customHeight="1" x14ac:dyDescent="0.15">
      <c r="A80" s="61"/>
      <c r="B80" s="62"/>
      <c r="C80" s="62"/>
      <c r="D80" s="62"/>
      <c r="E80" s="15"/>
      <c r="F80" s="17" t="s">
        <v>101</v>
      </c>
      <c r="G80" s="16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9"/>
    </row>
    <row r="81" spans="1:29" ht="18" customHeight="1" x14ac:dyDescent="0.15">
      <c r="A81" s="61"/>
      <c r="B81" s="62"/>
      <c r="C81" s="62"/>
      <c r="D81" s="62"/>
      <c r="E81" s="15"/>
      <c r="F81" s="17" t="s">
        <v>101</v>
      </c>
      <c r="G81" s="16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9"/>
    </row>
    <row r="82" spans="1:29" ht="18" customHeight="1" x14ac:dyDescent="0.15">
      <c r="A82" s="61"/>
      <c r="B82" s="62"/>
      <c r="C82" s="62"/>
      <c r="D82" s="62"/>
      <c r="E82" s="15"/>
      <c r="F82" s="17" t="s">
        <v>101</v>
      </c>
      <c r="G82" s="16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9"/>
    </row>
    <row r="83" spans="1:29" ht="18" customHeight="1" x14ac:dyDescent="0.15">
      <c r="A83" s="61"/>
      <c r="B83" s="62"/>
      <c r="C83" s="62"/>
      <c r="D83" s="62"/>
      <c r="E83" s="15"/>
      <c r="F83" s="17" t="s">
        <v>101</v>
      </c>
      <c r="G83" s="16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9"/>
    </row>
    <row r="84" spans="1:29" ht="18" customHeight="1" x14ac:dyDescent="0.15">
      <c r="A84" s="61"/>
      <c r="B84" s="62"/>
      <c r="C84" s="62"/>
      <c r="D84" s="62"/>
      <c r="E84" s="15"/>
      <c r="F84" s="17" t="s">
        <v>101</v>
      </c>
      <c r="G84" s="16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9"/>
    </row>
    <row r="85" spans="1:29" ht="18" customHeight="1" x14ac:dyDescent="0.15">
      <c r="A85" s="61"/>
      <c r="B85" s="62"/>
      <c r="C85" s="62"/>
      <c r="D85" s="62"/>
      <c r="E85" s="15"/>
      <c r="F85" s="17" t="s">
        <v>101</v>
      </c>
      <c r="G85" s="16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9"/>
    </row>
    <row r="86" spans="1:29" ht="18" customHeight="1" x14ac:dyDescent="0.15">
      <c r="A86" s="63" t="s">
        <v>121</v>
      </c>
      <c r="B86" s="64"/>
      <c r="C86" s="65" t="str">
        <f>IF(COUNTA(C66:D85)&lt;&gt;0,COUNTA(C66:D85),"")</f>
        <v/>
      </c>
      <c r="D86" s="65"/>
      <c r="E86" s="65"/>
      <c r="F86" s="65"/>
      <c r="G86" s="65"/>
      <c r="H86" s="10" t="str">
        <f>IF(COUNTA(H66:H85)=0,"",COUNTA(H66:H85))</f>
        <v/>
      </c>
      <c r="I86" s="10" t="str">
        <f t="shared" ref="I86" si="3">IF(COUNTA(I66:I85)=0,"",COUNTA(I66:I85))</f>
        <v/>
      </c>
      <c r="J86" s="10" t="str">
        <f t="shared" ref="J86" si="4">IF(COUNTA(J66:J85)=0,"",COUNTA(J66:J85))</f>
        <v/>
      </c>
      <c r="K86" s="10" t="str">
        <f t="shared" ref="K86" si="5">IF(COUNTA(K66:K85)=0,"",COUNTA(K66:K85))</f>
        <v/>
      </c>
      <c r="L86" s="10" t="str">
        <f t="shared" ref="L86" si="6">IF(COUNTA(L66:L85)=0,"",COUNTA(L66:L85))</f>
        <v/>
      </c>
      <c r="M86" s="10" t="str">
        <f t="shared" ref="M86" si="7">IF(COUNTA(M66:M85)=0,"",COUNTA(M66:M85))</f>
        <v/>
      </c>
      <c r="N86" s="10" t="str">
        <f t="shared" ref="N86" si="8">IF(COUNTA(N66:N85)=0,"",COUNTA(N66:N85))</f>
        <v/>
      </c>
      <c r="O86" s="10" t="str">
        <f t="shared" ref="O86" si="9">IF(COUNTA(O66:O85)=0,"",COUNTA(O66:O85))</f>
        <v/>
      </c>
      <c r="P86" s="10" t="str">
        <f t="shared" ref="P86" si="10">IF(COUNTA(P66:P85)=0,"",COUNTA(P66:P85))</f>
        <v/>
      </c>
      <c r="Q86" s="10" t="str">
        <f t="shared" ref="Q86" si="11">IF(COUNTA(Q66:Q85)=0,"",COUNTA(Q66:Q85))</f>
        <v/>
      </c>
      <c r="R86" s="10" t="str">
        <f t="shared" ref="R86" si="12">IF(COUNTA(R66:R85)=0,"",COUNTA(R66:R85))</f>
        <v/>
      </c>
      <c r="S86" s="10" t="str">
        <f t="shared" ref="S86" si="13">IF(COUNTA(S66:S85)=0,"",COUNTA(S66:S85))</f>
        <v/>
      </c>
      <c r="T86" s="10" t="str">
        <f t="shared" ref="T86" si="14">IF(COUNTA(T66:T85)=0,"",COUNTA(T66:T85))</f>
        <v/>
      </c>
      <c r="U86" s="10" t="str">
        <f t="shared" ref="U86" si="15">IF(COUNTA(U66:U85)=0,"",COUNTA(U66:U85))</f>
        <v/>
      </c>
      <c r="V86" s="10" t="str">
        <f t="shared" ref="V86" si="16">IF(COUNTA(V66:V85)=0,"",COUNTA(V66:V85))</f>
        <v/>
      </c>
      <c r="W86" s="10" t="str">
        <f t="shared" ref="W86" si="17">IF(COUNTA(W66:W85)=0,"",COUNTA(W66:W85))</f>
        <v/>
      </c>
      <c r="X86" s="10" t="str">
        <f t="shared" ref="X86" si="18">IF(COUNTA(X66:X85)=0,"",COUNTA(X66:X85))</f>
        <v/>
      </c>
      <c r="Y86" s="10" t="str">
        <f t="shared" ref="Y86" si="19">IF(COUNTA(Y66:Y85)=0,"",COUNTA(Y66:Y85))</f>
        <v/>
      </c>
      <c r="Z86" s="10" t="str">
        <f t="shared" ref="Z86" si="20">IF(COUNTA(Z66:Z85)=0,"",COUNTA(Z66:Z85))</f>
        <v/>
      </c>
      <c r="AA86" s="10" t="str">
        <f t="shared" ref="AA86" si="21">IF(COUNTA(AA66:AA85)=0,"",COUNTA(AA66:AA85))</f>
        <v/>
      </c>
      <c r="AB86" s="10" t="str">
        <f t="shared" ref="AB86" si="22">IF(COUNTA(AB66:AB85)=0,"",COUNTA(AB66:AB85))</f>
        <v/>
      </c>
      <c r="AC86" s="21" t="str">
        <f>IF(COUNTA(AC66:AC85)=0,"",COUNTA(AC66:AC85))</f>
        <v/>
      </c>
    </row>
    <row r="87" spans="1:29" ht="15" customHeight="1" x14ac:dyDescent="0.15">
      <c r="A87" s="66" t="str">
        <f>IF(COUNTA(Q66:V85)&lt;&gt;0,"基準拘束圧","")</f>
        <v/>
      </c>
      <c r="B87" s="67"/>
      <c r="C87" s="67"/>
      <c r="D87" s="68" t="str">
        <f>IF($D41&lt;&gt;"","(  "&amp;$D41&amp;"  )","")</f>
        <v>(  有効土被り圧  )</v>
      </c>
      <c r="E87" s="68"/>
      <c r="F87" s="68"/>
      <c r="G87" s="20"/>
      <c r="H87" s="67" t="s">
        <v>185</v>
      </c>
      <c r="I87" s="67"/>
      <c r="J87" s="8" t="s">
        <v>127</v>
      </c>
      <c r="K87" s="8" t="s">
        <v>116</v>
      </c>
      <c r="L87" s="69"/>
      <c r="M87" s="69"/>
      <c r="N87" s="69"/>
      <c r="O87" s="69"/>
      <c r="P87" s="69"/>
      <c r="Q87" s="69"/>
      <c r="R87" s="69"/>
      <c r="S87" s="8" t="s">
        <v>188</v>
      </c>
      <c r="T87" s="8" t="s">
        <v>117</v>
      </c>
      <c r="U87" s="8" t="s">
        <v>116</v>
      </c>
      <c r="V87" s="69"/>
      <c r="W87" s="69"/>
      <c r="X87" s="69"/>
      <c r="Y87" s="69"/>
      <c r="Z87" s="69"/>
      <c r="AA87" s="69"/>
      <c r="AB87" s="69"/>
      <c r="AC87" s="9" t="s">
        <v>36</v>
      </c>
    </row>
    <row r="88" spans="1:29" ht="15" customHeight="1" x14ac:dyDescent="0.15">
      <c r="A88" s="50" t="s">
        <v>192</v>
      </c>
      <c r="B88" s="51"/>
      <c r="C88" s="51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3"/>
    </row>
    <row r="89" spans="1:29" ht="15" customHeight="1" x14ac:dyDescent="0.15">
      <c r="A89" s="54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6"/>
    </row>
    <row r="90" spans="1:29" ht="15" customHeight="1" x14ac:dyDescent="0.15">
      <c r="A90" s="54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6"/>
    </row>
    <row r="91" spans="1:29" ht="15" customHeight="1" x14ac:dyDescent="0.15">
      <c r="A91" s="54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6"/>
    </row>
    <row r="92" spans="1:29" ht="15" customHeight="1" thickBot="1" x14ac:dyDescent="0.2">
      <c r="A92" s="57" t="s">
        <v>193</v>
      </c>
      <c r="B92" s="58"/>
      <c r="C92" s="58"/>
      <c r="D92" s="59" t="s">
        <v>205</v>
      </c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60"/>
    </row>
    <row r="93" spans="1:29" ht="26.25" customHeight="1" thickBot="1" x14ac:dyDescent="0.2">
      <c r="A93" s="130"/>
      <c r="B93" s="131"/>
      <c r="C93" s="131"/>
      <c r="D93" s="131"/>
      <c r="E93" s="131"/>
      <c r="F93" s="131"/>
      <c r="G93" s="131"/>
      <c r="H93" s="132" t="s">
        <v>27</v>
      </c>
      <c r="I93" s="133"/>
      <c r="J93" s="133"/>
      <c r="K93" s="133"/>
      <c r="L93" s="133"/>
      <c r="M93" s="133"/>
      <c r="N93" s="133"/>
      <c r="O93" s="133"/>
      <c r="P93" s="133"/>
      <c r="Q93" s="133"/>
      <c r="R93" s="134" t="str">
        <f>IF(C112&lt;&gt;"",R47+1,"")</f>
        <v/>
      </c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5"/>
    </row>
    <row r="94" spans="1:29" ht="22.5" customHeight="1" x14ac:dyDescent="0.15">
      <c r="A94" s="115" t="s">
        <v>0</v>
      </c>
      <c r="B94" s="116"/>
      <c r="C94" s="117"/>
      <c r="D94" s="140" t="str">
        <f>IF($D48&lt;&gt;"",$D48,"")</f>
        <v/>
      </c>
      <c r="E94" s="141"/>
      <c r="F94" s="141"/>
      <c r="G94" s="141"/>
      <c r="H94" s="141"/>
      <c r="I94" s="141"/>
      <c r="J94" s="141"/>
      <c r="K94" s="141"/>
      <c r="L94" s="141"/>
      <c r="M94" s="142"/>
      <c r="N94" s="122" t="s">
        <v>7</v>
      </c>
      <c r="O94" s="123"/>
      <c r="P94" s="123"/>
      <c r="Q94" s="124"/>
      <c r="R94" s="126">
        <f ca="1">YEAR(TODAY())</f>
        <v>2025</v>
      </c>
      <c r="S94" s="143"/>
      <c r="T94" s="143"/>
      <c r="U94" s="143"/>
      <c r="V94" s="143"/>
      <c r="W94" s="24" t="s">
        <v>14</v>
      </c>
      <c r="X94" s="143">
        <f ca="1">MONTH(TODAY())</f>
        <v>7</v>
      </c>
      <c r="Y94" s="143"/>
      <c r="Z94" s="24" t="s">
        <v>170</v>
      </c>
      <c r="AA94" s="143">
        <f ca="1">DAY(TODAY())</f>
        <v>1</v>
      </c>
      <c r="AB94" s="143"/>
      <c r="AC94" s="25" t="s">
        <v>171</v>
      </c>
    </row>
    <row r="95" spans="1:29" ht="22.5" customHeight="1" x14ac:dyDescent="0.15">
      <c r="A95" s="118"/>
      <c r="B95" s="119"/>
      <c r="C95" s="120"/>
      <c r="D95" s="144" t="str">
        <f>IF($D49&lt;&gt;"",$D49,"")</f>
        <v/>
      </c>
      <c r="E95" s="145"/>
      <c r="F95" s="145"/>
      <c r="G95" s="145"/>
      <c r="H95" s="145"/>
      <c r="I95" s="145"/>
      <c r="J95" s="145"/>
      <c r="K95" s="145"/>
      <c r="L95" s="145"/>
      <c r="M95" s="146"/>
      <c r="N95" s="96" t="s">
        <v>8</v>
      </c>
      <c r="O95" s="92"/>
      <c r="P95" s="92"/>
      <c r="Q95" s="93"/>
      <c r="R95" s="105" t="str">
        <f t="shared" ref="R95:R103" si="23">IF($R49&lt;&gt;"",$R49,"")</f>
        <v/>
      </c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36"/>
    </row>
    <row r="96" spans="1:29" ht="22.5" customHeight="1" x14ac:dyDescent="0.15">
      <c r="A96" s="91" t="s">
        <v>1</v>
      </c>
      <c r="B96" s="92"/>
      <c r="C96" s="93"/>
      <c r="D96" s="147" t="str">
        <f>IF($D50&lt;&gt;"",$D50,"")</f>
        <v/>
      </c>
      <c r="E96" s="138"/>
      <c r="F96" s="138"/>
      <c r="G96" s="138"/>
      <c r="H96" s="138"/>
      <c r="I96" s="138"/>
      <c r="J96" s="138"/>
      <c r="K96" s="138"/>
      <c r="L96" s="138"/>
      <c r="M96" s="112"/>
      <c r="N96" s="96" t="s">
        <v>9</v>
      </c>
      <c r="O96" s="92"/>
      <c r="P96" s="92"/>
      <c r="Q96" s="93"/>
      <c r="R96" s="105" t="str">
        <f t="shared" si="23"/>
        <v/>
      </c>
      <c r="S96" s="110"/>
      <c r="T96" s="110"/>
      <c r="U96" s="110"/>
      <c r="V96" s="110"/>
      <c r="W96" s="22" t="s">
        <v>14</v>
      </c>
      <c r="X96" s="110" t="str">
        <f>IF($X50&lt;&gt;"",$X50,"")</f>
        <v/>
      </c>
      <c r="Y96" s="110"/>
      <c r="Z96" s="22" t="s">
        <v>170</v>
      </c>
      <c r="AA96" s="110" t="str">
        <f>IF($AA50&lt;&gt;"",$AA50,"")</f>
        <v/>
      </c>
      <c r="AB96" s="110"/>
      <c r="AC96" s="23" t="s">
        <v>171</v>
      </c>
    </row>
    <row r="97" spans="1:29" ht="22.5" customHeight="1" x14ac:dyDescent="0.15">
      <c r="A97" s="91" t="s">
        <v>2</v>
      </c>
      <c r="B97" s="92"/>
      <c r="C97" s="93"/>
      <c r="D97" s="105" t="str">
        <f>IF($D51&lt;&gt;"",$D51,"")</f>
        <v/>
      </c>
      <c r="E97" s="110"/>
      <c r="F97" s="110"/>
      <c r="G97" s="110"/>
      <c r="H97" s="110"/>
      <c r="I97" s="110"/>
      <c r="J97" s="110"/>
      <c r="K97" s="110"/>
      <c r="L97" s="110"/>
      <c r="M97" s="101"/>
      <c r="N97" s="96" t="s">
        <v>10</v>
      </c>
      <c r="O97" s="92"/>
      <c r="P97" s="92"/>
      <c r="Q97" s="93"/>
      <c r="R97" s="105" t="str">
        <f t="shared" si="23"/>
        <v/>
      </c>
      <c r="S97" s="111"/>
      <c r="T97" s="148" t="str">
        <f>IF($T51&lt;&gt;"",$T51,"")</f>
        <v/>
      </c>
      <c r="U97" s="149"/>
      <c r="V97" s="149"/>
      <c r="W97" s="149"/>
      <c r="X97" s="149"/>
      <c r="Y97" s="149"/>
      <c r="Z97" s="149"/>
      <c r="AA97" s="149"/>
      <c r="AB97" s="149"/>
      <c r="AC97" s="18" t="str">
        <f>IF(R97="無し","","頃")</f>
        <v>頃</v>
      </c>
    </row>
    <row r="98" spans="1:29" ht="22.5" customHeight="1" x14ac:dyDescent="0.15">
      <c r="A98" s="91" t="s">
        <v>172</v>
      </c>
      <c r="B98" s="92"/>
      <c r="C98" s="93"/>
      <c r="D98" s="105" t="str">
        <f t="shared" ref="D98:D102" si="24">IF($D52&lt;&gt;"",$D52,"")</f>
        <v/>
      </c>
      <c r="E98" s="110"/>
      <c r="F98" s="110"/>
      <c r="G98" s="110"/>
      <c r="H98" s="110"/>
      <c r="I98" s="110"/>
      <c r="J98" s="110"/>
      <c r="K98" s="110"/>
      <c r="L98" s="110"/>
      <c r="M98" s="101"/>
      <c r="N98" s="96" t="s">
        <v>11</v>
      </c>
      <c r="O98" s="92"/>
      <c r="P98" s="92"/>
      <c r="Q98" s="93"/>
      <c r="R98" s="105" t="str">
        <f t="shared" si="23"/>
        <v/>
      </c>
      <c r="S98" s="111"/>
      <c r="T98" s="109" t="str">
        <f>IF($T52&lt;&gt;"",$T52,"")</f>
        <v/>
      </c>
      <c r="U98" s="110"/>
      <c r="V98" s="110"/>
      <c r="W98" s="110"/>
      <c r="X98" s="110"/>
      <c r="Y98" s="110"/>
      <c r="Z98" s="110"/>
      <c r="AA98" s="110"/>
      <c r="AB98" s="110"/>
      <c r="AC98" s="136"/>
    </row>
    <row r="99" spans="1:29" ht="22.5" customHeight="1" x14ac:dyDescent="0.15">
      <c r="A99" s="102" t="s">
        <v>96</v>
      </c>
      <c r="B99" s="96" t="s">
        <v>3</v>
      </c>
      <c r="C99" s="93"/>
      <c r="D99" s="105" t="str">
        <f t="shared" si="24"/>
        <v/>
      </c>
      <c r="E99" s="111"/>
      <c r="F99" s="109" t="str">
        <f>IF($F53&lt;&gt;"",$F53,"")</f>
        <v/>
      </c>
      <c r="G99" s="110"/>
      <c r="H99" s="110"/>
      <c r="I99" s="111"/>
      <c r="J99" s="109" t="str">
        <f>IF($J53&lt;&gt;"",$J53,"")</f>
        <v/>
      </c>
      <c r="K99" s="110"/>
      <c r="L99" s="110"/>
      <c r="M99" s="101"/>
      <c r="N99" s="96" t="s">
        <v>40</v>
      </c>
      <c r="O99" s="92"/>
      <c r="P99" s="92"/>
      <c r="Q99" s="93"/>
      <c r="R99" s="105" t="str">
        <f t="shared" si="23"/>
        <v/>
      </c>
      <c r="S99" s="111"/>
      <c r="T99" s="109" t="str">
        <f>IF($T53&lt;&gt;"",$T53,"")</f>
        <v/>
      </c>
      <c r="U99" s="110"/>
      <c r="V99" s="110"/>
      <c r="W99" s="110"/>
      <c r="X99" s="110"/>
      <c r="Y99" s="110"/>
      <c r="Z99" s="110"/>
      <c r="AA99" s="110"/>
      <c r="AB99" s="110"/>
      <c r="AC99" s="136"/>
    </row>
    <row r="100" spans="1:29" ht="22.5" customHeight="1" x14ac:dyDescent="0.15">
      <c r="A100" s="103"/>
      <c r="B100" s="96" t="s">
        <v>0</v>
      </c>
      <c r="C100" s="93"/>
      <c r="D100" s="105" t="str">
        <f t="shared" si="24"/>
        <v/>
      </c>
      <c r="E100" s="110"/>
      <c r="F100" s="110"/>
      <c r="G100" s="110"/>
      <c r="H100" s="110"/>
      <c r="I100" s="110"/>
      <c r="J100" s="110"/>
      <c r="K100" s="110"/>
      <c r="L100" s="110"/>
      <c r="M100" s="101"/>
      <c r="N100" s="106" t="s">
        <v>73</v>
      </c>
      <c r="O100" s="96" t="s">
        <v>76</v>
      </c>
      <c r="P100" s="92"/>
      <c r="Q100" s="93"/>
      <c r="R100" s="105" t="str">
        <f t="shared" si="23"/>
        <v/>
      </c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36"/>
    </row>
    <row r="101" spans="1:29" ht="22.5" customHeight="1" x14ac:dyDescent="0.15">
      <c r="A101" s="103"/>
      <c r="B101" s="96" t="s">
        <v>5</v>
      </c>
      <c r="C101" s="93"/>
      <c r="D101" s="13" t="str">
        <f>IF($D55&lt;&gt;"",$D55,"")</f>
        <v/>
      </c>
      <c r="E101" s="109" t="str">
        <f>IF($E55&lt;&gt;"",$E55,"")</f>
        <v/>
      </c>
      <c r="F101" s="110"/>
      <c r="G101" s="111"/>
      <c r="H101" s="109" t="str">
        <f>IF($H55&lt;&gt;"",$H55,"")</f>
        <v/>
      </c>
      <c r="I101" s="110"/>
      <c r="J101" s="110"/>
      <c r="K101" s="110"/>
      <c r="L101" s="110"/>
      <c r="M101" s="101"/>
      <c r="N101" s="107"/>
      <c r="O101" s="96" t="s">
        <v>75</v>
      </c>
      <c r="P101" s="92"/>
      <c r="Q101" s="93"/>
      <c r="R101" s="105" t="str">
        <f t="shared" si="23"/>
        <v/>
      </c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36"/>
    </row>
    <row r="102" spans="1:29" ht="22.5" customHeight="1" x14ac:dyDescent="0.15">
      <c r="A102" s="104"/>
      <c r="B102" s="96" t="s">
        <v>4</v>
      </c>
      <c r="C102" s="93"/>
      <c r="D102" s="13" t="str">
        <f t="shared" si="24"/>
        <v/>
      </c>
      <c r="E102" s="109" t="str">
        <f>IF($E56&lt;&gt;"",$E56,"")</f>
        <v/>
      </c>
      <c r="F102" s="110"/>
      <c r="G102" s="111"/>
      <c r="H102" s="109" t="str">
        <f>IF($H56&lt;&gt;"",$H56,"")</f>
        <v/>
      </c>
      <c r="I102" s="110"/>
      <c r="J102" s="110"/>
      <c r="K102" s="110"/>
      <c r="L102" s="110"/>
      <c r="M102" s="101"/>
      <c r="N102" s="107"/>
      <c r="O102" s="96" t="s">
        <v>13</v>
      </c>
      <c r="P102" s="92"/>
      <c r="Q102" s="93"/>
      <c r="R102" s="105" t="str">
        <f>IF($R56&lt;&gt;"",$R56,"")</f>
        <v/>
      </c>
      <c r="S102" s="111"/>
      <c r="T102" s="137" t="str">
        <f>IF($T56&lt;&gt;"",$T56,"")</f>
        <v/>
      </c>
      <c r="U102" s="138"/>
      <c r="V102" s="138"/>
      <c r="W102" s="138"/>
      <c r="X102" s="138"/>
      <c r="Y102" s="138"/>
      <c r="Z102" s="138"/>
      <c r="AA102" s="138"/>
      <c r="AB102" s="138"/>
      <c r="AC102" s="139"/>
    </row>
    <row r="103" spans="1:29" ht="22.5" customHeight="1" x14ac:dyDescent="0.15">
      <c r="A103" s="91" t="s">
        <v>12</v>
      </c>
      <c r="B103" s="92"/>
      <c r="C103" s="93"/>
      <c r="D103" s="13" t="str">
        <f>IF($D57&lt;&gt;"",$D57,"")</f>
        <v/>
      </c>
      <c r="E103" s="29" t="str">
        <f>IF($E57&lt;&gt;"",$E57,"")</f>
        <v/>
      </c>
      <c r="F103" s="109" t="str">
        <f>IF($F57&lt;&gt;"",$F57,"")</f>
        <v/>
      </c>
      <c r="G103" s="111"/>
      <c r="H103" s="109" t="str">
        <f>IF($H57&lt;&gt;"",$H57,"")</f>
        <v/>
      </c>
      <c r="I103" s="110"/>
      <c r="J103" s="110"/>
      <c r="K103" s="110"/>
      <c r="L103" s="110"/>
      <c r="M103" s="101"/>
      <c r="N103" s="108"/>
      <c r="O103" s="96" t="s">
        <v>4</v>
      </c>
      <c r="P103" s="92"/>
      <c r="Q103" s="93"/>
      <c r="R103" s="105" t="str">
        <f t="shared" si="23"/>
        <v/>
      </c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36"/>
    </row>
    <row r="104" spans="1:29" ht="15" customHeight="1" x14ac:dyDescent="0.15">
      <c r="A104" s="77" t="s">
        <v>102</v>
      </c>
      <c r="B104" s="78"/>
      <c r="C104" s="78" t="s">
        <v>20</v>
      </c>
      <c r="D104" s="78"/>
      <c r="E104" s="79" t="s">
        <v>177</v>
      </c>
      <c r="F104" s="78"/>
      <c r="G104" s="78"/>
      <c r="H104" s="80" t="s">
        <v>31</v>
      </c>
      <c r="I104" s="80"/>
      <c r="J104" s="80"/>
      <c r="K104" s="80"/>
      <c r="L104" s="80"/>
      <c r="M104" s="80"/>
      <c r="N104" s="80" t="s">
        <v>34</v>
      </c>
      <c r="O104" s="80"/>
      <c r="P104" s="80"/>
      <c r="Q104" s="80"/>
      <c r="R104" s="80"/>
      <c r="S104" s="80"/>
      <c r="T104" s="80"/>
      <c r="U104" s="80"/>
      <c r="V104" s="80"/>
      <c r="W104" s="80" t="s">
        <v>49</v>
      </c>
      <c r="X104" s="80"/>
      <c r="Y104" s="80"/>
      <c r="Z104" s="80"/>
      <c r="AA104" s="80" t="s">
        <v>23</v>
      </c>
      <c r="AB104" s="80"/>
      <c r="AC104" s="99"/>
    </row>
    <row r="105" spans="1:29" ht="15" customHeight="1" x14ac:dyDescent="0.15">
      <c r="A105" s="77"/>
      <c r="B105" s="78"/>
      <c r="C105" s="78"/>
      <c r="D105" s="78"/>
      <c r="E105" s="78"/>
      <c r="F105" s="78"/>
      <c r="G105" s="78"/>
      <c r="H105" s="72" t="s">
        <v>28</v>
      </c>
      <c r="I105" s="72" t="s">
        <v>178</v>
      </c>
      <c r="J105" s="64" t="s">
        <v>29</v>
      </c>
      <c r="K105" s="64"/>
      <c r="L105" s="64"/>
      <c r="M105" s="72" t="s">
        <v>30</v>
      </c>
      <c r="N105" s="72" t="s">
        <v>32</v>
      </c>
      <c r="O105" s="72" t="s">
        <v>37</v>
      </c>
      <c r="P105" s="72" t="s">
        <v>68</v>
      </c>
      <c r="Q105" s="64" t="s">
        <v>22</v>
      </c>
      <c r="R105" s="64"/>
      <c r="S105" s="64"/>
      <c r="T105" s="64"/>
      <c r="U105" s="64" t="s">
        <v>38</v>
      </c>
      <c r="V105" s="64"/>
      <c r="W105" s="72" t="s">
        <v>179</v>
      </c>
      <c r="X105" s="72" t="s">
        <v>63</v>
      </c>
      <c r="Y105" s="81" t="s">
        <v>125</v>
      </c>
      <c r="Z105" s="83" t="s">
        <v>66</v>
      </c>
      <c r="AA105" s="85"/>
      <c r="AB105" s="85"/>
      <c r="AC105" s="86"/>
    </row>
    <row r="106" spans="1:29" ht="15" customHeight="1" x14ac:dyDescent="0.15">
      <c r="A106" s="77"/>
      <c r="B106" s="78"/>
      <c r="C106" s="78"/>
      <c r="D106" s="78"/>
      <c r="E106" s="78"/>
      <c r="F106" s="78"/>
      <c r="G106" s="78"/>
      <c r="H106" s="72"/>
      <c r="I106" s="72"/>
      <c r="J106" s="72" t="s">
        <v>128</v>
      </c>
      <c r="K106" s="72" t="s">
        <v>119</v>
      </c>
      <c r="L106" s="72" t="s">
        <v>35</v>
      </c>
      <c r="M106" s="72"/>
      <c r="N106" s="72"/>
      <c r="O106" s="72"/>
      <c r="P106" s="74"/>
      <c r="Q106" s="72" t="s">
        <v>39</v>
      </c>
      <c r="R106" s="73" t="s">
        <v>45</v>
      </c>
      <c r="S106" s="72" t="s">
        <v>47</v>
      </c>
      <c r="T106" s="72" t="s">
        <v>48</v>
      </c>
      <c r="U106" s="72" t="s">
        <v>33</v>
      </c>
      <c r="V106" s="72" t="s">
        <v>129</v>
      </c>
      <c r="W106" s="72"/>
      <c r="X106" s="72"/>
      <c r="Y106" s="82"/>
      <c r="Z106" s="83"/>
      <c r="AA106" s="85"/>
      <c r="AB106" s="85"/>
      <c r="AC106" s="86"/>
    </row>
    <row r="107" spans="1:29" ht="15" customHeight="1" x14ac:dyDescent="0.15">
      <c r="A107" s="77"/>
      <c r="B107" s="78"/>
      <c r="C107" s="78"/>
      <c r="D107" s="78"/>
      <c r="E107" s="78"/>
      <c r="F107" s="78"/>
      <c r="G107" s="78"/>
      <c r="H107" s="72"/>
      <c r="I107" s="72"/>
      <c r="J107" s="72"/>
      <c r="K107" s="72"/>
      <c r="L107" s="72"/>
      <c r="M107" s="72"/>
      <c r="N107" s="72"/>
      <c r="O107" s="72"/>
      <c r="P107" s="75" t="s">
        <v>67</v>
      </c>
      <c r="Q107" s="72"/>
      <c r="R107" s="73"/>
      <c r="S107" s="72"/>
      <c r="T107" s="72"/>
      <c r="U107" s="72"/>
      <c r="V107" s="74"/>
      <c r="W107" s="74"/>
      <c r="X107" s="72"/>
      <c r="Y107" s="82"/>
      <c r="Z107" s="84"/>
      <c r="AA107" s="85"/>
      <c r="AB107" s="85"/>
      <c r="AC107" s="86"/>
    </row>
    <row r="108" spans="1:29" ht="15" customHeight="1" x14ac:dyDescent="0.15">
      <c r="A108" s="77"/>
      <c r="B108" s="78"/>
      <c r="C108" s="78"/>
      <c r="D108" s="78"/>
      <c r="E108" s="78"/>
      <c r="F108" s="78"/>
      <c r="G108" s="78"/>
      <c r="H108" s="72"/>
      <c r="I108" s="72"/>
      <c r="J108" s="72"/>
      <c r="K108" s="72"/>
      <c r="L108" s="72"/>
      <c r="M108" s="72"/>
      <c r="N108" s="72"/>
      <c r="O108" s="72"/>
      <c r="P108" s="76"/>
      <c r="Q108" s="72"/>
      <c r="R108" s="73"/>
      <c r="S108" s="72"/>
      <c r="T108" s="72"/>
      <c r="U108" s="72"/>
      <c r="V108" s="75" t="s">
        <v>22</v>
      </c>
      <c r="W108" s="5" t="s">
        <v>51</v>
      </c>
      <c r="X108" s="72"/>
      <c r="Y108" s="87" t="s">
        <v>194</v>
      </c>
      <c r="Z108" s="90" t="s">
        <v>64</v>
      </c>
      <c r="AA108" s="85"/>
      <c r="AB108" s="85"/>
      <c r="AC108" s="86"/>
    </row>
    <row r="109" spans="1:29" ht="15" customHeight="1" x14ac:dyDescent="0.15">
      <c r="A109" s="77"/>
      <c r="B109" s="78"/>
      <c r="C109" s="78"/>
      <c r="D109" s="78"/>
      <c r="E109" s="78"/>
      <c r="F109" s="78"/>
      <c r="G109" s="78"/>
      <c r="H109" s="72"/>
      <c r="I109" s="72"/>
      <c r="J109" s="72"/>
      <c r="K109" s="72"/>
      <c r="L109" s="72"/>
      <c r="M109" s="72"/>
      <c r="N109" s="72"/>
      <c r="O109" s="72"/>
      <c r="P109" s="76"/>
      <c r="Q109" s="72"/>
      <c r="R109" s="73"/>
      <c r="S109" s="72"/>
      <c r="T109" s="72"/>
      <c r="U109" s="72"/>
      <c r="V109" s="76"/>
      <c r="W109" s="27" t="s">
        <v>180</v>
      </c>
      <c r="X109" s="72"/>
      <c r="Y109" s="88"/>
      <c r="Z109" s="73"/>
      <c r="AA109" s="85"/>
      <c r="AB109" s="85"/>
      <c r="AC109" s="86"/>
    </row>
    <row r="110" spans="1:29" ht="15" customHeight="1" x14ac:dyDescent="0.15">
      <c r="A110" s="77"/>
      <c r="B110" s="78"/>
      <c r="C110" s="78"/>
      <c r="D110" s="78"/>
      <c r="E110" s="78"/>
      <c r="F110" s="78"/>
      <c r="G110" s="78"/>
      <c r="H110" s="72"/>
      <c r="I110" s="72"/>
      <c r="J110" s="72"/>
      <c r="K110" s="72"/>
      <c r="L110" s="72"/>
      <c r="M110" s="72"/>
      <c r="N110" s="72"/>
      <c r="O110" s="72"/>
      <c r="P110" s="76"/>
      <c r="Q110" s="72"/>
      <c r="R110" s="73"/>
      <c r="S110" s="72"/>
      <c r="T110" s="72"/>
      <c r="U110" s="72"/>
      <c r="V110" s="76"/>
      <c r="W110" s="14" t="s">
        <v>53</v>
      </c>
      <c r="X110" s="72"/>
      <c r="Y110" s="88"/>
      <c r="Z110" s="73"/>
      <c r="AA110" s="85"/>
      <c r="AB110" s="85"/>
      <c r="AC110" s="86"/>
    </row>
    <row r="111" spans="1:29" ht="7.5" customHeight="1" x14ac:dyDescent="0.15">
      <c r="A111" s="77"/>
      <c r="B111" s="78"/>
      <c r="C111" s="78"/>
      <c r="D111" s="78"/>
      <c r="E111" s="78"/>
      <c r="F111" s="78"/>
      <c r="G111" s="78"/>
      <c r="H111" s="72"/>
      <c r="I111" s="72"/>
      <c r="J111" s="72"/>
      <c r="K111" s="72"/>
      <c r="L111" s="72"/>
      <c r="M111" s="72"/>
      <c r="N111" s="72"/>
      <c r="O111" s="72"/>
      <c r="P111" s="76"/>
      <c r="Q111" s="72"/>
      <c r="R111" s="73"/>
      <c r="S111" s="72"/>
      <c r="T111" s="72"/>
      <c r="U111" s="72"/>
      <c r="V111" s="76"/>
      <c r="W111" s="28" t="s">
        <v>72</v>
      </c>
      <c r="X111" s="72"/>
      <c r="Y111" s="89"/>
      <c r="Z111" s="73"/>
      <c r="AA111" s="85"/>
      <c r="AB111" s="85"/>
      <c r="AC111" s="86"/>
    </row>
    <row r="112" spans="1:29" ht="18" customHeight="1" x14ac:dyDescent="0.15">
      <c r="A112" s="70"/>
      <c r="B112" s="71"/>
      <c r="C112" s="62"/>
      <c r="D112" s="62"/>
      <c r="E112" s="15"/>
      <c r="F112" s="17" t="s">
        <v>24</v>
      </c>
      <c r="G112" s="16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9"/>
    </row>
    <row r="113" spans="1:29" ht="18" customHeight="1" x14ac:dyDescent="0.15">
      <c r="A113" s="70"/>
      <c r="B113" s="71"/>
      <c r="C113" s="62"/>
      <c r="D113" s="62"/>
      <c r="E113" s="15"/>
      <c r="F113" s="17" t="s">
        <v>24</v>
      </c>
      <c r="G113" s="16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9"/>
    </row>
    <row r="114" spans="1:29" ht="18" customHeight="1" x14ac:dyDescent="0.15">
      <c r="A114" s="70"/>
      <c r="B114" s="71"/>
      <c r="C114" s="62"/>
      <c r="D114" s="62"/>
      <c r="E114" s="15"/>
      <c r="F114" s="17" t="s">
        <v>24</v>
      </c>
      <c r="G114" s="16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9"/>
    </row>
    <row r="115" spans="1:29" ht="18" customHeight="1" x14ac:dyDescent="0.15">
      <c r="A115" s="70"/>
      <c r="B115" s="71"/>
      <c r="C115" s="62"/>
      <c r="D115" s="62"/>
      <c r="E115" s="15"/>
      <c r="F115" s="17" t="s">
        <v>24</v>
      </c>
      <c r="G115" s="16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9"/>
    </row>
    <row r="116" spans="1:29" ht="18" customHeight="1" x14ac:dyDescent="0.15">
      <c r="A116" s="70"/>
      <c r="B116" s="71"/>
      <c r="C116" s="62"/>
      <c r="D116" s="62"/>
      <c r="E116" s="15"/>
      <c r="F116" s="17" t="s">
        <v>24</v>
      </c>
      <c r="G116" s="16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9"/>
    </row>
    <row r="117" spans="1:29" ht="18" customHeight="1" x14ac:dyDescent="0.15">
      <c r="A117" s="70"/>
      <c r="B117" s="71"/>
      <c r="C117" s="62"/>
      <c r="D117" s="62"/>
      <c r="E117" s="15"/>
      <c r="F117" s="17" t="s">
        <v>24</v>
      </c>
      <c r="G117" s="16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9"/>
    </row>
    <row r="118" spans="1:29" ht="18" customHeight="1" x14ac:dyDescent="0.15">
      <c r="A118" s="70"/>
      <c r="B118" s="71"/>
      <c r="C118" s="62"/>
      <c r="D118" s="62"/>
      <c r="E118" s="15"/>
      <c r="F118" s="17" t="s">
        <v>24</v>
      </c>
      <c r="G118" s="16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9"/>
    </row>
    <row r="119" spans="1:29" ht="18" customHeight="1" x14ac:dyDescent="0.15">
      <c r="A119" s="70"/>
      <c r="B119" s="71"/>
      <c r="C119" s="62"/>
      <c r="D119" s="62"/>
      <c r="E119" s="15"/>
      <c r="F119" s="17" t="s">
        <v>24</v>
      </c>
      <c r="G119" s="16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9"/>
    </row>
    <row r="120" spans="1:29" ht="18" customHeight="1" x14ac:dyDescent="0.15">
      <c r="A120" s="70"/>
      <c r="B120" s="71"/>
      <c r="C120" s="62"/>
      <c r="D120" s="62"/>
      <c r="E120" s="15"/>
      <c r="F120" s="17" t="s">
        <v>24</v>
      </c>
      <c r="G120" s="16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9"/>
    </row>
    <row r="121" spans="1:29" ht="18" customHeight="1" x14ac:dyDescent="0.15">
      <c r="A121" s="70"/>
      <c r="B121" s="71"/>
      <c r="C121" s="62"/>
      <c r="D121" s="62"/>
      <c r="E121" s="15"/>
      <c r="F121" s="17" t="s">
        <v>24</v>
      </c>
      <c r="G121" s="16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9"/>
    </row>
    <row r="122" spans="1:29" ht="18" customHeight="1" x14ac:dyDescent="0.15">
      <c r="A122" s="61"/>
      <c r="B122" s="62"/>
      <c r="C122" s="62"/>
      <c r="D122" s="62"/>
      <c r="E122" s="15"/>
      <c r="F122" s="17" t="s">
        <v>101</v>
      </c>
      <c r="G122" s="16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9"/>
    </row>
    <row r="123" spans="1:29" ht="18" customHeight="1" x14ac:dyDescent="0.15">
      <c r="A123" s="61"/>
      <c r="B123" s="62"/>
      <c r="C123" s="62"/>
      <c r="D123" s="62"/>
      <c r="E123" s="15"/>
      <c r="F123" s="17" t="s">
        <v>101</v>
      </c>
      <c r="G123" s="16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9"/>
    </row>
    <row r="124" spans="1:29" ht="18" customHeight="1" x14ac:dyDescent="0.15">
      <c r="A124" s="61"/>
      <c r="B124" s="62"/>
      <c r="C124" s="62"/>
      <c r="D124" s="62"/>
      <c r="E124" s="15"/>
      <c r="F124" s="17" t="s">
        <v>101</v>
      </c>
      <c r="G124" s="16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9"/>
    </row>
    <row r="125" spans="1:29" ht="18" customHeight="1" x14ac:dyDescent="0.15">
      <c r="A125" s="61"/>
      <c r="B125" s="62"/>
      <c r="C125" s="62"/>
      <c r="D125" s="62"/>
      <c r="E125" s="15"/>
      <c r="F125" s="17" t="s">
        <v>101</v>
      </c>
      <c r="G125" s="16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9"/>
    </row>
    <row r="126" spans="1:29" ht="18" customHeight="1" x14ac:dyDescent="0.15">
      <c r="A126" s="61"/>
      <c r="B126" s="62"/>
      <c r="C126" s="62"/>
      <c r="D126" s="62"/>
      <c r="E126" s="15"/>
      <c r="F126" s="17" t="s">
        <v>101</v>
      </c>
      <c r="G126" s="16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9"/>
    </row>
    <row r="127" spans="1:29" ht="18" customHeight="1" x14ac:dyDescent="0.15">
      <c r="A127" s="61"/>
      <c r="B127" s="62"/>
      <c r="C127" s="62"/>
      <c r="D127" s="62"/>
      <c r="E127" s="15"/>
      <c r="F127" s="17" t="s">
        <v>101</v>
      </c>
      <c r="G127" s="16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9"/>
    </row>
    <row r="128" spans="1:29" ht="18" customHeight="1" x14ac:dyDescent="0.15">
      <c r="A128" s="61"/>
      <c r="B128" s="62"/>
      <c r="C128" s="62"/>
      <c r="D128" s="62"/>
      <c r="E128" s="15"/>
      <c r="F128" s="17" t="s">
        <v>101</v>
      </c>
      <c r="G128" s="16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9"/>
    </row>
    <row r="129" spans="1:29" ht="18" customHeight="1" x14ac:dyDescent="0.15">
      <c r="A129" s="61"/>
      <c r="B129" s="62"/>
      <c r="C129" s="62"/>
      <c r="D129" s="62"/>
      <c r="E129" s="15"/>
      <c r="F129" s="17" t="s">
        <v>101</v>
      </c>
      <c r="G129" s="16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9"/>
    </row>
    <row r="130" spans="1:29" ht="18" customHeight="1" x14ac:dyDescent="0.15">
      <c r="A130" s="61"/>
      <c r="B130" s="62"/>
      <c r="C130" s="62"/>
      <c r="D130" s="62"/>
      <c r="E130" s="15"/>
      <c r="F130" s="17" t="s">
        <v>101</v>
      </c>
      <c r="G130" s="16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9"/>
    </row>
    <row r="131" spans="1:29" ht="18" customHeight="1" x14ac:dyDescent="0.15">
      <c r="A131" s="61"/>
      <c r="B131" s="62"/>
      <c r="C131" s="62"/>
      <c r="D131" s="62"/>
      <c r="E131" s="15"/>
      <c r="F131" s="17" t="s">
        <v>101</v>
      </c>
      <c r="G131" s="16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9"/>
    </row>
    <row r="132" spans="1:29" ht="18" customHeight="1" x14ac:dyDescent="0.15">
      <c r="A132" s="63" t="s">
        <v>121</v>
      </c>
      <c r="B132" s="64"/>
      <c r="C132" s="65" t="str">
        <f>IF(COUNTA(C112:D131)&lt;&gt;0,COUNTA(C112:D131),"")</f>
        <v/>
      </c>
      <c r="D132" s="65"/>
      <c r="E132" s="65"/>
      <c r="F132" s="65"/>
      <c r="G132" s="65"/>
      <c r="H132" s="10" t="str">
        <f>IF(COUNTA(H112:H131)=0,"",COUNTA(H112:H131))</f>
        <v/>
      </c>
      <c r="I132" s="10" t="str">
        <f t="shared" ref="I132" si="25">IF(COUNTA(I112:I131)=0,"",COUNTA(I112:I131))</f>
        <v/>
      </c>
      <c r="J132" s="10" t="str">
        <f t="shared" ref="J132" si="26">IF(COUNTA(J112:J131)=0,"",COUNTA(J112:J131))</f>
        <v/>
      </c>
      <c r="K132" s="10" t="str">
        <f t="shared" ref="K132" si="27">IF(COUNTA(K112:K131)=0,"",COUNTA(K112:K131))</f>
        <v/>
      </c>
      <c r="L132" s="10" t="str">
        <f t="shared" ref="L132" si="28">IF(COUNTA(L112:L131)=0,"",COUNTA(L112:L131))</f>
        <v/>
      </c>
      <c r="M132" s="10" t="str">
        <f t="shared" ref="M132" si="29">IF(COUNTA(M112:M131)=0,"",COUNTA(M112:M131))</f>
        <v/>
      </c>
      <c r="N132" s="10" t="str">
        <f t="shared" ref="N132" si="30">IF(COUNTA(N112:N131)=0,"",COUNTA(N112:N131))</f>
        <v/>
      </c>
      <c r="O132" s="10" t="str">
        <f t="shared" ref="O132" si="31">IF(COUNTA(O112:O131)=0,"",COUNTA(O112:O131))</f>
        <v/>
      </c>
      <c r="P132" s="10" t="str">
        <f t="shared" ref="P132" si="32">IF(COUNTA(P112:P131)=0,"",COUNTA(P112:P131))</f>
        <v/>
      </c>
      <c r="Q132" s="10" t="str">
        <f t="shared" ref="Q132" si="33">IF(COUNTA(Q112:Q131)=0,"",COUNTA(Q112:Q131))</f>
        <v/>
      </c>
      <c r="R132" s="10" t="str">
        <f t="shared" ref="R132" si="34">IF(COUNTA(R112:R131)=0,"",COUNTA(R112:R131))</f>
        <v/>
      </c>
      <c r="S132" s="10" t="str">
        <f t="shared" ref="S132" si="35">IF(COUNTA(S112:S131)=0,"",COUNTA(S112:S131))</f>
        <v/>
      </c>
      <c r="T132" s="10" t="str">
        <f t="shared" ref="T132" si="36">IF(COUNTA(T112:T131)=0,"",COUNTA(T112:T131))</f>
        <v/>
      </c>
      <c r="U132" s="10" t="str">
        <f t="shared" ref="U132" si="37">IF(COUNTA(U112:U131)=0,"",COUNTA(U112:U131))</f>
        <v/>
      </c>
      <c r="V132" s="10" t="str">
        <f t="shared" ref="V132" si="38">IF(COUNTA(V112:V131)=0,"",COUNTA(V112:V131))</f>
        <v/>
      </c>
      <c r="W132" s="10" t="str">
        <f t="shared" ref="W132" si="39">IF(COUNTA(W112:W131)=0,"",COUNTA(W112:W131))</f>
        <v/>
      </c>
      <c r="X132" s="10" t="str">
        <f t="shared" ref="X132" si="40">IF(COUNTA(X112:X131)=0,"",COUNTA(X112:X131))</f>
        <v/>
      </c>
      <c r="Y132" s="10" t="str">
        <f t="shared" ref="Y132" si="41">IF(COUNTA(Y112:Y131)=0,"",COUNTA(Y112:Y131))</f>
        <v/>
      </c>
      <c r="Z132" s="10" t="str">
        <f t="shared" ref="Z132" si="42">IF(COUNTA(Z112:Z131)=0,"",COUNTA(Z112:Z131))</f>
        <v/>
      </c>
      <c r="AA132" s="10" t="str">
        <f t="shared" ref="AA132" si="43">IF(COUNTA(AA112:AA131)=0,"",COUNTA(AA112:AA131))</f>
        <v/>
      </c>
      <c r="AB132" s="10" t="str">
        <f t="shared" ref="AB132" si="44">IF(COUNTA(AB112:AB131)=0,"",COUNTA(AB112:AB131))</f>
        <v/>
      </c>
      <c r="AC132" s="21" t="str">
        <f>IF(COUNTA(AC112:AC131)=0,"",COUNTA(AC112:AC131))</f>
        <v/>
      </c>
    </row>
    <row r="133" spans="1:29" ht="15" customHeight="1" x14ac:dyDescent="0.15">
      <c r="A133" s="66" t="str">
        <f>IF(COUNTA(Q112:V131)&lt;&gt;0,"基準拘束圧","")</f>
        <v/>
      </c>
      <c r="B133" s="67"/>
      <c r="C133" s="67"/>
      <c r="D133" s="68" t="str">
        <f>IF($D87&lt;&gt;"","(  "&amp;$D87&amp;"  )","")</f>
        <v>(  (  有効土被り圧  )  )</v>
      </c>
      <c r="E133" s="68"/>
      <c r="F133" s="68"/>
      <c r="G133" s="20"/>
      <c r="H133" s="67" t="s">
        <v>185</v>
      </c>
      <c r="I133" s="67"/>
      <c r="J133" s="8" t="s">
        <v>127</v>
      </c>
      <c r="K133" s="8" t="s">
        <v>116</v>
      </c>
      <c r="L133" s="69"/>
      <c r="M133" s="69"/>
      <c r="N133" s="69"/>
      <c r="O133" s="69"/>
      <c r="P133" s="69"/>
      <c r="Q133" s="69"/>
      <c r="R133" s="69"/>
      <c r="S133" s="8" t="s">
        <v>188</v>
      </c>
      <c r="T133" s="8" t="s">
        <v>117</v>
      </c>
      <c r="U133" s="8" t="s">
        <v>116</v>
      </c>
      <c r="V133" s="69"/>
      <c r="W133" s="69"/>
      <c r="X133" s="69"/>
      <c r="Y133" s="69"/>
      <c r="Z133" s="69"/>
      <c r="AA133" s="69"/>
      <c r="AB133" s="69"/>
      <c r="AC133" s="9" t="s">
        <v>36</v>
      </c>
    </row>
    <row r="134" spans="1:29" ht="15" customHeight="1" x14ac:dyDescent="0.15">
      <c r="A134" s="50" t="s">
        <v>192</v>
      </c>
      <c r="B134" s="51"/>
      <c r="C134" s="51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3"/>
    </row>
    <row r="135" spans="1:29" ht="15" customHeight="1" x14ac:dyDescent="0.15">
      <c r="A135" s="54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6"/>
    </row>
    <row r="136" spans="1:29" ht="15" customHeight="1" x14ac:dyDescent="0.15">
      <c r="A136" s="54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6"/>
    </row>
    <row r="137" spans="1:29" ht="15" customHeight="1" x14ac:dyDescent="0.15">
      <c r="A137" s="54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6"/>
    </row>
    <row r="138" spans="1:29" ht="15" customHeight="1" thickBot="1" x14ac:dyDescent="0.2">
      <c r="A138" s="57" t="s">
        <v>193</v>
      </c>
      <c r="B138" s="58"/>
      <c r="C138" s="58"/>
      <c r="D138" s="59" t="s">
        <v>205</v>
      </c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60"/>
    </row>
    <row r="139" spans="1:29" ht="26.25" customHeight="1" thickBot="1" x14ac:dyDescent="0.2">
      <c r="A139" s="130"/>
      <c r="B139" s="131"/>
      <c r="C139" s="131"/>
      <c r="D139" s="131"/>
      <c r="E139" s="131"/>
      <c r="F139" s="131"/>
      <c r="G139" s="131"/>
      <c r="H139" s="132" t="s">
        <v>27</v>
      </c>
      <c r="I139" s="133"/>
      <c r="J139" s="133"/>
      <c r="K139" s="133"/>
      <c r="L139" s="133"/>
      <c r="M139" s="133"/>
      <c r="N139" s="133"/>
      <c r="O139" s="133"/>
      <c r="P139" s="133"/>
      <c r="Q139" s="133"/>
      <c r="R139" s="134" t="str">
        <f>IF(C158&lt;&gt;"",R93+1,"")</f>
        <v/>
      </c>
      <c r="S139" s="134"/>
      <c r="T139" s="134"/>
      <c r="U139" s="134"/>
      <c r="V139" s="134"/>
      <c r="W139" s="134"/>
      <c r="X139" s="134"/>
      <c r="Y139" s="134"/>
      <c r="Z139" s="134"/>
      <c r="AA139" s="134"/>
      <c r="AB139" s="134"/>
      <c r="AC139" s="135"/>
    </row>
    <row r="140" spans="1:29" ht="22.5" customHeight="1" x14ac:dyDescent="0.15">
      <c r="A140" s="115" t="s">
        <v>0</v>
      </c>
      <c r="B140" s="116"/>
      <c r="C140" s="117"/>
      <c r="D140" s="121" t="str">
        <f>IF($D94&lt;&gt;"",$D94,"")</f>
        <v/>
      </c>
      <c r="E140" s="121"/>
      <c r="F140" s="121"/>
      <c r="G140" s="121"/>
      <c r="H140" s="121"/>
      <c r="I140" s="121"/>
      <c r="J140" s="121"/>
      <c r="K140" s="121"/>
      <c r="L140" s="121"/>
      <c r="M140" s="121"/>
      <c r="N140" s="122" t="s">
        <v>7</v>
      </c>
      <c r="O140" s="123"/>
      <c r="P140" s="123"/>
      <c r="Q140" s="124"/>
      <c r="R140" s="125">
        <f ca="1">YEAR(TODAY())</f>
        <v>2025</v>
      </c>
      <c r="S140" s="125"/>
      <c r="T140" s="125"/>
      <c r="U140" s="125"/>
      <c r="V140" s="126"/>
      <c r="W140" s="24" t="s">
        <v>14</v>
      </c>
      <c r="X140" s="127">
        <f ca="1">MONTH(TODAY())</f>
        <v>7</v>
      </c>
      <c r="Y140" s="126"/>
      <c r="Z140" s="24" t="s">
        <v>170</v>
      </c>
      <c r="AA140" s="127">
        <f ca="1">DAY(TODAY())</f>
        <v>1</v>
      </c>
      <c r="AB140" s="126"/>
      <c r="AC140" s="25" t="s">
        <v>171</v>
      </c>
    </row>
    <row r="141" spans="1:29" ht="22.5" customHeight="1" x14ac:dyDescent="0.15">
      <c r="A141" s="118"/>
      <c r="B141" s="119"/>
      <c r="C141" s="120"/>
      <c r="D141" s="128" t="str">
        <f>IF($D95&lt;&gt;"",$D95,"")</f>
        <v/>
      </c>
      <c r="E141" s="128"/>
      <c r="F141" s="128"/>
      <c r="G141" s="128"/>
      <c r="H141" s="128"/>
      <c r="I141" s="128"/>
      <c r="J141" s="128"/>
      <c r="K141" s="128"/>
      <c r="L141" s="128"/>
      <c r="M141" s="128"/>
      <c r="N141" s="96" t="s">
        <v>8</v>
      </c>
      <c r="O141" s="92"/>
      <c r="P141" s="92"/>
      <c r="Q141" s="93"/>
      <c r="R141" s="97" t="str">
        <f t="shared" ref="R141:R149" si="45">IF($R95&lt;&gt;"",$R95,"")</f>
        <v/>
      </c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8"/>
    </row>
    <row r="142" spans="1:29" ht="22.5" customHeight="1" x14ac:dyDescent="0.15">
      <c r="A142" s="91" t="s">
        <v>1</v>
      </c>
      <c r="B142" s="92"/>
      <c r="C142" s="93"/>
      <c r="D142" s="113" t="str">
        <f>IF($D96&lt;&gt;"",$D96,"")</f>
        <v/>
      </c>
      <c r="E142" s="113"/>
      <c r="F142" s="113"/>
      <c r="G142" s="113"/>
      <c r="H142" s="113"/>
      <c r="I142" s="113"/>
      <c r="J142" s="113"/>
      <c r="K142" s="113"/>
      <c r="L142" s="113"/>
      <c r="M142" s="113"/>
      <c r="N142" s="96" t="s">
        <v>9</v>
      </c>
      <c r="O142" s="92"/>
      <c r="P142" s="92"/>
      <c r="Q142" s="93"/>
      <c r="R142" s="97" t="str">
        <f t="shared" si="45"/>
        <v/>
      </c>
      <c r="S142" s="97"/>
      <c r="T142" s="97"/>
      <c r="U142" s="97"/>
      <c r="V142" s="105"/>
      <c r="W142" s="22" t="s">
        <v>14</v>
      </c>
      <c r="X142" s="101" t="str">
        <f>IF($X96&lt;&gt;"",$X96,"")</f>
        <v/>
      </c>
      <c r="Y142" s="105"/>
      <c r="Z142" s="22" t="s">
        <v>170</v>
      </c>
      <c r="AA142" s="101" t="str">
        <f>IF($AA96&lt;&gt;"",$AA96,"")</f>
        <v/>
      </c>
      <c r="AB142" s="105"/>
      <c r="AC142" s="23" t="s">
        <v>171</v>
      </c>
    </row>
    <row r="143" spans="1:29" ht="22.5" customHeight="1" x14ac:dyDescent="0.15">
      <c r="A143" s="91" t="s">
        <v>2</v>
      </c>
      <c r="B143" s="92"/>
      <c r="C143" s="93"/>
      <c r="D143" s="105" t="str">
        <f>IF($D97&lt;&gt;"",$D97,"")</f>
        <v/>
      </c>
      <c r="E143" s="110"/>
      <c r="F143" s="110"/>
      <c r="G143" s="110"/>
      <c r="H143" s="110"/>
      <c r="I143" s="110"/>
      <c r="J143" s="110"/>
      <c r="K143" s="110"/>
      <c r="L143" s="110"/>
      <c r="M143" s="101"/>
      <c r="N143" s="96" t="s">
        <v>10</v>
      </c>
      <c r="O143" s="92"/>
      <c r="P143" s="92"/>
      <c r="Q143" s="93"/>
      <c r="R143" s="97" t="str">
        <f t="shared" si="45"/>
        <v/>
      </c>
      <c r="S143" s="100"/>
      <c r="T143" s="129" t="str">
        <f>IF($T97&lt;&gt;"",$T97,"")</f>
        <v/>
      </c>
      <c r="U143" s="97"/>
      <c r="V143" s="97"/>
      <c r="W143" s="97"/>
      <c r="X143" s="97"/>
      <c r="Y143" s="97"/>
      <c r="Z143" s="97"/>
      <c r="AA143" s="97"/>
      <c r="AB143" s="105"/>
      <c r="AC143" s="18" t="str">
        <f>IF(R143="無し","","頃")</f>
        <v>頃</v>
      </c>
    </row>
    <row r="144" spans="1:29" ht="22.5" customHeight="1" x14ac:dyDescent="0.15">
      <c r="A144" s="91" t="s">
        <v>172</v>
      </c>
      <c r="B144" s="92"/>
      <c r="C144" s="93"/>
      <c r="D144" s="97" t="str">
        <f t="shared" ref="D144:D148" si="46">IF($D98&lt;&gt;"",$D98,"")</f>
        <v/>
      </c>
      <c r="E144" s="97"/>
      <c r="F144" s="97"/>
      <c r="G144" s="97"/>
      <c r="H144" s="97"/>
      <c r="I144" s="97"/>
      <c r="J144" s="97"/>
      <c r="K144" s="97"/>
      <c r="L144" s="97"/>
      <c r="M144" s="97"/>
      <c r="N144" s="96" t="s">
        <v>11</v>
      </c>
      <c r="O144" s="92"/>
      <c r="P144" s="92"/>
      <c r="Q144" s="93"/>
      <c r="R144" s="97" t="str">
        <f t="shared" si="45"/>
        <v/>
      </c>
      <c r="S144" s="100"/>
      <c r="T144" s="101" t="str">
        <f>IF($T98&lt;&gt;"",$T98,"")</f>
        <v/>
      </c>
      <c r="U144" s="97"/>
      <c r="V144" s="97"/>
      <c r="W144" s="97"/>
      <c r="X144" s="97"/>
      <c r="Y144" s="97"/>
      <c r="Z144" s="97"/>
      <c r="AA144" s="97"/>
      <c r="AB144" s="97"/>
      <c r="AC144" s="98"/>
    </row>
    <row r="145" spans="1:29" ht="22.5" customHeight="1" x14ac:dyDescent="0.15">
      <c r="A145" s="102" t="s">
        <v>96</v>
      </c>
      <c r="B145" s="96" t="s">
        <v>3</v>
      </c>
      <c r="C145" s="93"/>
      <c r="D145" s="97" t="str">
        <f t="shared" si="46"/>
        <v/>
      </c>
      <c r="E145" s="105"/>
      <c r="F145" s="95" t="str">
        <f>IF($F99&lt;&gt;"",$F99,"")</f>
        <v/>
      </c>
      <c r="G145" s="97"/>
      <c r="H145" s="97"/>
      <c r="I145" s="100"/>
      <c r="J145" s="101" t="str">
        <f>IF($J99&lt;&gt;"",$J99,"")</f>
        <v/>
      </c>
      <c r="K145" s="97"/>
      <c r="L145" s="97"/>
      <c r="M145" s="97"/>
      <c r="N145" s="96" t="s">
        <v>40</v>
      </c>
      <c r="O145" s="92"/>
      <c r="P145" s="92"/>
      <c r="Q145" s="93"/>
      <c r="R145" s="97" t="str">
        <f t="shared" si="45"/>
        <v/>
      </c>
      <c r="S145" s="100"/>
      <c r="T145" s="101" t="str">
        <f>IF($T99&lt;&gt;"",$T99,"")</f>
        <v/>
      </c>
      <c r="U145" s="97"/>
      <c r="V145" s="97"/>
      <c r="W145" s="97"/>
      <c r="X145" s="97"/>
      <c r="Y145" s="97"/>
      <c r="Z145" s="97"/>
      <c r="AA145" s="97"/>
      <c r="AB145" s="97"/>
      <c r="AC145" s="98"/>
    </row>
    <row r="146" spans="1:29" ht="22.5" customHeight="1" x14ac:dyDescent="0.15">
      <c r="A146" s="103"/>
      <c r="B146" s="96" t="s">
        <v>0</v>
      </c>
      <c r="C146" s="93"/>
      <c r="D146" s="97" t="str">
        <f t="shared" si="46"/>
        <v/>
      </c>
      <c r="E146" s="97"/>
      <c r="F146" s="97"/>
      <c r="G146" s="97"/>
      <c r="H146" s="97"/>
      <c r="I146" s="97"/>
      <c r="J146" s="97"/>
      <c r="K146" s="97"/>
      <c r="L146" s="97"/>
      <c r="M146" s="97"/>
      <c r="N146" s="106" t="s">
        <v>73</v>
      </c>
      <c r="O146" s="96" t="s">
        <v>76</v>
      </c>
      <c r="P146" s="92"/>
      <c r="Q146" s="93"/>
      <c r="R146" s="97" t="str">
        <f t="shared" si="45"/>
        <v/>
      </c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8"/>
    </row>
    <row r="147" spans="1:29" ht="22.5" customHeight="1" x14ac:dyDescent="0.15">
      <c r="A147" s="103"/>
      <c r="B147" s="96" t="s">
        <v>5</v>
      </c>
      <c r="C147" s="93"/>
      <c r="D147" s="13" t="str">
        <f>IF($D101&lt;&gt;"",$D101,"")</f>
        <v/>
      </c>
      <c r="E147" s="109" t="str">
        <f>IF($E101&lt;&gt;"",$E101,"")</f>
        <v/>
      </c>
      <c r="F147" s="110"/>
      <c r="G147" s="111"/>
      <c r="H147" s="94" t="str">
        <f>IF($H101&lt;&gt;"",$H101,"")</f>
        <v/>
      </c>
      <c r="I147" s="94"/>
      <c r="J147" s="94"/>
      <c r="K147" s="94"/>
      <c r="L147" s="94"/>
      <c r="M147" s="95"/>
      <c r="N147" s="107"/>
      <c r="O147" s="96" t="s">
        <v>75</v>
      </c>
      <c r="P147" s="92"/>
      <c r="Q147" s="93"/>
      <c r="R147" s="97" t="str">
        <f t="shared" si="45"/>
        <v/>
      </c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8"/>
    </row>
    <row r="148" spans="1:29" ht="22.5" customHeight="1" x14ac:dyDescent="0.15">
      <c r="A148" s="104"/>
      <c r="B148" s="96" t="s">
        <v>4</v>
      </c>
      <c r="C148" s="93"/>
      <c r="D148" s="13" t="str">
        <f t="shared" si="46"/>
        <v/>
      </c>
      <c r="E148" s="94" t="str">
        <f>IF($E102&lt;&gt;"",$E102,"")</f>
        <v/>
      </c>
      <c r="F148" s="94"/>
      <c r="G148" s="94"/>
      <c r="H148" s="94" t="str">
        <f>IF($H102&lt;&gt;"",$H102,"")</f>
        <v/>
      </c>
      <c r="I148" s="94"/>
      <c r="J148" s="94"/>
      <c r="K148" s="94"/>
      <c r="L148" s="94"/>
      <c r="M148" s="95"/>
      <c r="N148" s="107"/>
      <c r="O148" s="96" t="s">
        <v>13</v>
      </c>
      <c r="P148" s="92"/>
      <c r="Q148" s="93"/>
      <c r="R148" s="97" t="str">
        <f t="shared" si="45"/>
        <v/>
      </c>
      <c r="S148" s="100"/>
      <c r="T148" s="112" t="str">
        <f>IF($T102&lt;&gt;"",$T102,"")</f>
        <v/>
      </c>
      <c r="U148" s="113"/>
      <c r="V148" s="113"/>
      <c r="W148" s="113"/>
      <c r="X148" s="113"/>
      <c r="Y148" s="113"/>
      <c r="Z148" s="113"/>
      <c r="AA148" s="113"/>
      <c r="AB148" s="113"/>
      <c r="AC148" s="114"/>
    </row>
    <row r="149" spans="1:29" ht="22.5" customHeight="1" x14ac:dyDescent="0.15">
      <c r="A149" s="91" t="s">
        <v>12</v>
      </c>
      <c r="B149" s="92"/>
      <c r="C149" s="93"/>
      <c r="D149" s="13" t="str">
        <f>IF($D103&lt;&gt;"",$D103,"")</f>
        <v/>
      </c>
      <c r="E149" s="29" t="str">
        <f>IF($E103&lt;&gt;"",$E103,"")</f>
        <v/>
      </c>
      <c r="F149" s="110" t="str">
        <f>IF($F103&lt;&gt;"",$F103,"")</f>
        <v/>
      </c>
      <c r="G149" s="111"/>
      <c r="H149" s="94" t="str">
        <f>IF($H103&lt;&gt;"",$H103,"")</f>
        <v/>
      </c>
      <c r="I149" s="94"/>
      <c r="J149" s="94"/>
      <c r="K149" s="94"/>
      <c r="L149" s="94"/>
      <c r="M149" s="95"/>
      <c r="N149" s="108"/>
      <c r="O149" s="96" t="s">
        <v>4</v>
      </c>
      <c r="P149" s="92"/>
      <c r="Q149" s="93"/>
      <c r="R149" s="97" t="str">
        <f t="shared" si="45"/>
        <v/>
      </c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8"/>
    </row>
    <row r="150" spans="1:29" ht="15" customHeight="1" x14ac:dyDescent="0.15">
      <c r="A150" s="77" t="s">
        <v>102</v>
      </c>
      <c r="B150" s="78"/>
      <c r="C150" s="78" t="s">
        <v>20</v>
      </c>
      <c r="D150" s="78"/>
      <c r="E150" s="79" t="s">
        <v>177</v>
      </c>
      <c r="F150" s="78"/>
      <c r="G150" s="78"/>
      <c r="H150" s="80" t="s">
        <v>31</v>
      </c>
      <c r="I150" s="80"/>
      <c r="J150" s="80"/>
      <c r="K150" s="80"/>
      <c r="L150" s="80"/>
      <c r="M150" s="80"/>
      <c r="N150" s="80" t="s">
        <v>34</v>
      </c>
      <c r="O150" s="80"/>
      <c r="P150" s="80"/>
      <c r="Q150" s="80"/>
      <c r="R150" s="80"/>
      <c r="S150" s="80"/>
      <c r="T150" s="80"/>
      <c r="U150" s="80"/>
      <c r="V150" s="80"/>
      <c r="W150" s="80" t="s">
        <v>49</v>
      </c>
      <c r="X150" s="80"/>
      <c r="Y150" s="80"/>
      <c r="Z150" s="80"/>
      <c r="AA150" s="80" t="s">
        <v>23</v>
      </c>
      <c r="AB150" s="80"/>
      <c r="AC150" s="99"/>
    </row>
    <row r="151" spans="1:29" ht="15" customHeight="1" x14ac:dyDescent="0.15">
      <c r="A151" s="77"/>
      <c r="B151" s="78"/>
      <c r="C151" s="78"/>
      <c r="D151" s="78"/>
      <c r="E151" s="78"/>
      <c r="F151" s="78"/>
      <c r="G151" s="78"/>
      <c r="H151" s="72" t="s">
        <v>28</v>
      </c>
      <c r="I151" s="72" t="s">
        <v>178</v>
      </c>
      <c r="J151" s="64" t="s">
        <v>29</v>
      </c>
      <c r="K151" s="64"/>
      <c r="L151" s="64"/>
      <c r="M151" s="72" t="s">
        <v>30</v>
      </c>
      <c r="N151" s="72" t="s">
        <v>32</v>
      </c>
      <c r="O151" s="72" t="s">
        <v>37</v>
      </c>
      <c r="P151" s="72" t="s">
        <v>68</v>
      </c>
      <c r="Q151" s="64" t="s">
        <v>22</v>
      </c>
      <c r="R151" s="64"/>
      <c r="S151" s="64"/>
      <c r="T151" s="64"/>
      <c r="U151" s="64" t="s">
        <v>38</v>
      </c>
      <c r="V151" s="64"/>
      <c r="W151" s="72" t="s">
        <v>179</v>
      </c>
      <c r="X151" s="72" t="s">
        <v>63</v>
      </c>
      <c r="Y151" s="81" t="s">
        <v>125</v>
      </c>
      <c r="Z151" s="83" t="s">
        <v>66</v>
      </c>
      <c r="AA151" s="85"/>
      <c r="AB151" s="85"/>
      <c r="AC151" s="86"/>
    </row>
    <row r="152" spans="1:29" ht="15" customHeight="1" x14ac:dyDescent="0.15">
      <c r="A152" s="77"/>
      <c r="B152" s="78"/>
      <c r="C152" s="78"/>
      <c r="D152" s="78"/>
      <c r="E152" s="78"/>
      <c r="F152" s="78"/>
      <c r="G152" s="78"/>
      <c r="H152" s="72"/>
      <c r="I152" s="72"/>
      <c r="J152" s="72" t="s">
        <v>128</v>
      </c>
      <c r="K152" s="72" t="s">
        <v>119</v>
      </c>
      <c r="L152" s="72" t="s">
        <v>35</v>
      </c>
      <c r="M152" s="72"/>
      <c r="N152" s="72"/>
      <c r="O152" s="72"/>
      <c r="P152" s="74"/>
      <c r="Q152" s="72" t="s">
        <v>39</v>
      </c>
      <c r="R152" s="73" t="s">
        <v>45</v>
      </c>
      <c r="S152" s="72" t="s">
        <v>47</v>
      </c>
      <c r="T152" s="72" t="s">
        <v>48</v>
      </c>
      <c r="U152" s="72" t="s">
        <v>33</v>
      </c>
      <c r="V152" s="72" t="s">
        <v>129</v>
      </c>
      <c r="W152" s="72"/>
      <c r="X152" s="72"/>
      <c r="Y152" s="82"/>
      <c r="Z152" s="83"/>
      <c r="AA152" s="85"/>
      <c r="AB152" s="85"/>
      <c r="AC152" s="86"/>
    </row>
    <row r="153" spans="1:29" ht="15" customHeight="1" x14ac:dyDescent="0.15">
      <c r="A153" s="77"/>
      <c r="B153" s="78"/>
      <c r="C153" s="78"/>
      <c r="D153" s="78"/>
      <c r="E153" s="78"/>
      <c r="F153" s="78"/>
      <c r="G153" s="78"/>
      <c r="H153" s="72"/>
      <c r="I153" s="72"/>
      <c r="J153" s="72"/>
      <c r="K153" s="72"/>
      <c r="L153" s="72"/>
      <c r="M153" s="72"/>
      <c r="N153" s="72"/>
      <c r="O153" s="72"/>
      <c r="P153" s="75" t="s">
        <v>67</v>
      </c>
      <c r="Q153" s="72"/>
      <c r="R153" s="73"/>
      <c r="S153" s="72"/>
      <c r="T153" s="72"/>
      <c r="U153" s="72"/>
      <c r="V153" s="74"/>
      <c r="W153" s="74"/>
      <c r="X153" s="72"/>
      <c r="Y153" s="82"/>
      <c r="Z153" s="84"/>
      <c r="AA153" s="85"/>
      <c r="AB153" s="85"/>
      <c r="AC153" s="86"/>
    </row>
    <row r="154" spans="1:29" ht="15" customHeight="1" x14ac:dyDescent="0.15">
      <c r="A154" s="77"/>
      <c r="B154" s="78"/>
      <c r="C154" s="78"/>
      <c r="D154" s="78"/>
      <c r="E154" s="78"/>
      <c r="F154" s="78"/>
      <c r="G154" s="78"/>
      <c r="H154" s="72"/>
      <c r="I154" s="72"/>
      <c r="J154" s="72"/>
      <c r="K154" s="72"/>
      <c r="L154" s="72"/>
      <c r="M154" s="72"/>
      <c r="N154" s="72"/>
      <c r="O154" s="72"/>
      <c r="P154" s="76"/>
      <c r="Q154" s="72"/>
      <c r="R154" s="73"/>
      <c r="S154" s="72"/>
      <c r="T154" s="72"/>
      <c r="U154" s="72"/>
      <c r="V154" s="75" t="s">
        <v>22</v>
      </c>
      <c r="W154" s="5" t="s">
        <v>51</v>
      </c>
      <c r="X154" s="72"/>
      <c r="Y154" s="87" t="s">
        <v>194</v>
      </c>
      <c r="Z154" s="90" t="s">
        <v>64</v>
      </c>
      <c r="AA154" s="85"/>
      <c r="AB154" s="85"/>
      <c r="AC154" s="86"/>
    </row>
    <row r="155" spans="1:29" ht="15" customHeight="1" x14ac:dyDescent="0.15">
      <c r="A155" s="77"/>
      <c r="B155" s="78"/>
      <c r="C155" s="78"/>
      <c r="D155" s="78"/>
      <c r="E155" s="78"/>
      <c r="F155" s="78"/>
      <c r="G155" s="78"/>
      <c r="H155" s="72"/>
      <c r="I155" s="72"/>
      <c r="J155" s="72"/>
      <c r="K155" s="72"/>
      <c r="L155" s="72"/>
      <c r="M155" s="72"/>
      <c r="N155" s="72"/>
      <c r="O155" s="72"/>
      <c r="P155" s="76"/>
      <c r="Q155" s="72"/>
      <c r="R155" s="73"/>
      <c r="S155" s="72"/>
      <c r="T155" s="72"/>
      <c r="U155" s="72"/>
      <c r="V155" s="76"/>
      <c r="W155" s="27" t="s">
        <v>180</v>
      </c>
      <c r="X155" s="72"/>
      <c r="Y155" s="88"/>
      <c r="Z155" s="73"/>
      <c r="AA155" s="85"/>
      <c r="AB155" s="85"/>
      <c r="AC155" s="86"/>
    </row>
    <row r="156" spans="1:29" ht="15" customHeight="1" x14ac:dyDescent="0.15">
      <c r="A156" s="77"/>
      <c r="B156" s="78"/>
      <c r="C156" s="78"/>
      <c r="D156" s="78"/>
      <c r="E156" s="78"/>
      <c r="F156" s="78"/>
      <c r="G156" s="78"/>
      <c r="H156" s="72"/>
      <c r="I156" s="72"/>
      <c r="J156" s="72"/>
      <c r="K156" s="72"/>
      <c r="L156" s="72"/>
      <c r="M156" s="72"/>
      <c r="N156" s="72"/>
      <c r="O156" s="72"/>
      <c r="P156" s="76"/>
      <c r="Q156" s="72"/>
      <c r="R156" s="73"/>
      <c r="S156" s="72"/>
      <c r="T156" s="72"/>
      <c r="U156" s="72"/>
      <c r="V156" s="76"/>
      <c r="W156" s="14" t="s">
        <v>53</v>
      </c>
      <c r="X156" s="72"/>
      <c r="Y156" s="88"/>
      <c r="Z156" s="73"/>
      <c r="AA156" s="85"/>
      <c r="AB156" s="85"/>
      <c r="AC156" s="86"/>
    </row>
    <row r="157" spans="1:29" ht="7.5" customHeight="1" x14ac:dyDescent="0.15">
      <c r="A157" s="77"/>
      <c r="B157" s="78"/>
      <c r="C157" s="78"/>
      <c r="D157" s="78"/>
      <c r="E157" s="78"/>
      <c r="F157" s="78"/>
      <c r="G157" s="78"/>
      <c r="H157" s="72"/>
      <c r="I157" s="72"/>
      <c r="J157" s="72"/>
      <c r="K157" s="72"/>
      <c r="L157" s="72"/>
      <c r="M157" s="72"/>
      <c r="N157" s="72"/>
      <c r="O157" s="72"/>
      <c r="P157" s="76"/>
      <c r="Q157" s="72"/>
      <c r="R157" s="73"/>
      <c r="S157" s="72"/>
      <c r="T157" s="72"/>
      <c r="U157" s="72"/>
      <c r="V157" s="76"/>
      <c r="W157" s="28" t="s">
        <v>72</v>
      </c>
      <c r="X157" s="72"/>
      <c r="Y157" s="89"/>
      <c r="Z157" s="73"/>
      <c r="AA157" s="85"/>
      <c r="AB157" s="85"/>
      <c r="AC157" s="86"/>
    </row>
    <row r="158" spans="1:29" ht="18" customHeight="1" x14ac:dyDescent="0.15">
      <c r="A158" s="70"/>
      <c r="B158" s="71"/>
      <c r="C158" s="62"/>
      <c r="D158" s="62"/>
      <c r="E158" s="15"/>
      <c r="F158" s="17" t="s">
        <v>24</v>
      </c>
      <c r="G158" s="16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9"/>
    </row>
    <row r="159" spans="1:29" ht="18" customHeight="1" x14ac:dyDescent="0.15">
      <c r="A159" s="70"/>
      <c r="B159" s="71"/>
      <c r="C159" s="62"/>
      <c r="D159" s="62"/>
      <c r="E159" s="15"/>
      <c r="F159" s="17" t="s">
        <v>24</v>
      </c>
      <c r="G159" s="16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9"/>
    </row>
    <row r="160" spans="1:29" ht="18" customHeight="1" x14ac:dyDescent="0.15">
      <c r="A160" s="70"/>
      <c r="B160" s="71"/>
      <c r="C160" s="62"/>
      <c r="D160" s="62"/>
      <c r="E160" s="15"/>
      <c r="F160" s="17" t="s">
        <v>24</v>
      </c>
      <c r="G160" s="16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9"/>
    </row>
    <row r="161" spans="1:29" ht="18" customHeight="1" x14ac:dyDescent="0.15">
      <c r="A161" s="70"/>
      <c r="B161" s="71"/>
      <c r="C161" s="62"/>
      <c r="D161" s="62"/>
      <c r="E161" s="15"/>
      <c r="F161" s="17" t="s">
        <v>24</v>
      </c>
      <c r="G161" s="16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9"/>
    </row>
    <row r="162" spans="1:29" ht="18" customHeight="1" x14ac:dyDescent="0.15">
      <c r="A162" s="70"/>
      <c r="B162" s="71"/>
      <c r="C162" s="62"/>
      <c r="D162" s="62"/>
      <c r="E162" s="15"/>
      <c r="F162" s="17" t="s">
        <v>24</v>
      </c>
      <c r="G162" s="16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9"/>
    </row>
    <row r="163" spans="1:29" ht="18" customHeight="1" x14ac:dyDescent="0.15">
      <c r="A163" s="70"/>
      <c r="B163" s="71"/>
      <c r="C163" s="62"/>
      <c r="D163" s="62"/>
      <c r="E163" s="15"/>
      <c r="F163" s="17" t="s">
        <v>24</v>
      </c>
      <c r="G163" s="16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9"/>
    </row>
    <row r="164" spans="1:29" ht="18" customHeight="1" x14ac:dyDescent="0.15">
      <c r="A164" s="70"/>
      <c r="B164" s="71"/>
      <c r="C164" s="62"/>
      <c r="D164" s="62"/>
      <c r="E164" s="15"/>
      <c r="F164" s="17" t="s">
        <v>24</v>
      </c>
      <c r="G164" s="16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9"/>
    </row>
    <row r="165" spans="1:29" ht="18" customHeight="1" x14ac:dyDescent="0.15">
      <c r="A165" s="70"/>
      <c r="B165" s="71"/>
      <c r="C165" s="62"/>
      <c r="D165" s="62"/>
      <c r="E165" s="15"/>
      <c r="F165" s="17" t="s">
        <v>24</v>
      </c>
      <c r="G165" s="16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9"/>
    </row>
    <row r="166" spans="1:29" ht="18" customHeight="1" x14ac:dyDescent="0.15">
      <c r="A166" s="70"/>
      <c r="B166" s="71"/>
      <c r="C166" s="62"/>
      <c r="D166" s="62"/>
      <c r="E166" s="15"/>
      <c r="F166" s="17" t="s">
        <v>24</v>
      </c>
      <c r="G166" s="16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9"/>
    </row>
    <row r="167" spans="1:29" ht="18" customHeight="1" x14ac:dyDescent="0.15">
      <c r="A167" s="70"/>
      <c r="B167" s="71"/>
      <c r="C167" s="62"/>
      <c r="D167" s="62"/>
      <c r="E167" s="15"/>
      <c r="F167" s="17" t="s">
        <v>24</v>
      </c>
      <c r="G167" s="16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9"/>
    </row>
    <row r="168" spans="1:29" ht="18" customHeight="1" x14ac:dyDescent="0.15">
      <c r="A168" s="61"/>
      <c r="B168" s="62"/>
      <c r="C168" s="62"/>
      <c r="D168" s="62"/>
      <c r="E168" s="15"/>
      <c r="F168" s="17" t="s">
        <v>101</v>
      </c>
      <c r="G168" s="16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9"/>
    </row>
    <row r="169" spans="1:29" ht="18" customHeight="1" x14ac:dyDescent="0.15">
      <c r="A169" s="61"/>
      <c r="B169" s="62"/>
      <c r="C169" s="62"/>
      <c r="D169" s="62"/>
      <c r="E169" s="15"/>
      <c r="F169" s="17" t="s">
        <v>101</v>
      </c>
      <c r="G169" s="16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9"/>
    </row>
    <row r="170" spans="1:29" ht="18" customHeight="1" x14ac:dyDescent="0.15">
      <c r="A170" s="61"/>
      <c r="B170" s="62"/>
      <c r="C170" s="62"/>
      <c r="D170" s="62"/>
      <c r="E170" s="15"/>
      <c r="F170" s="17" t="s">
        <v>101</v>
      </c>
      <c r="G170" s="16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9"/>
    </row>
    <row r="171" spans="1:29" ht="18" customHeight="1" x14ac:dyDescent="0.15">
      <c r="A171" s="61"/>
      <c r="B171" s="62"/>
      <c r="C171" s="62"/>
      <c r="D171" s="62"/>
      <c r="E171" s="15"/>
      <c r="F171" s="17" t="s">
        <v>101</v>
      </c>
      <c r="G171" s="16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9"/>
    </row>
    <row r="172" spans="1:29" ht="18" customHeight="1" x14ac:dyDescent="0.15">
      <c r="A172" s="61"/>
      <c r="B172" s="62"/>
      <c r="C172" s="62"/>
      <c r="D172" s="62"/>
      <c r="E172" s="15"/>
      <c r="F172" s="17" t="s">
        <v>101</v>
      </c>
      <c r="G172" s="16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9"/>
    </row>
    <row r="173" spans="1:29" ht="18" customHeight="1" x14ac:dyDescent="0.15">
      <c r="A173" s="61"/>
      <c r="B173" s="62"/>
      <c r="C173" s="62"/>
      <c r="D173" s="62"/>
      <c r="E173" s="15"/>
      <c r="F173" s="17" t="s">
        <v>101</v>
      </c>
      <c r="G173" s="16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9"/>
    </row>
    <row r="174" spans="1:29" ht="18" customHeight="1" x14ac:dyDescent="0.15">
      <c r="A174" s="61"/>
      <c r="B174" s="62"/>
      <c r="C174" s="62"/>
      <c r="D174" s="62"/>
      <c r="E174" s="15"/>
      <c r="F174" s="17" t="s">
        <v>101</v>
      </c>
      <c r="G174" s="16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9"/>
    </row>
    <row r="175" spans="1:29" ht="18" customHeight="1" x14ac:dyDescent="0.15">
      <c r="A175" s="61"/>
      <c r="B175" s="62"/>
      <c r="C175" s="62"/>
      <c r="D175" s="62"/>
      <c r="E175" s="15"/>
      <c r="F175" s="17" t="s">
        <v>101</v>
      </c>
      <c r="G175" s="16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9"/>
    </row>
    <row r="176" spans="1:29" ht="18" customHeight="1" x14ac:dyDescent="0.15">
      <c r="A176" s="61"/>
      <c r="B176" s="62"/>
      <c r="C176" s="62"/>
      <c r="D176" s="62"/>
      <c r="E176" s="15"/>
      <c r="F176" s="17" t="s">
        <v>101</v>
      </c>
      <c r="G176" s="16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9"/>
    </row>
    <row r="177" spans="1:29" ht="18" customHeight="1" x14ac:dyDescent="0.15">
      <c r="A177" s="61"/>
      <c r="B177" s="62"/>
      <c r="C177" s="62"/>
      <c r="D177" s="62"/>
      <c r="E177" s="15"/>
      <c r="F177" s="17" t="s">
        <v>101</v>
      </c>
      <c r="G177" s="16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9"/>
    </row>
    <row r="178" spans="1:29" ht="18" customHeight="1" x14ac:dyDescent="0.15">
      <c r="A178" s="63" t="s">
        <v>121</v>
      </c>
      <c r="B178" s="64"/>
      <c r="C178" s="65" t="str">
        <f>IF(COUNTA(C158:D177)&lt;&gt;0,COUNTA(C158:D177),"")</f>
        <v/>
      </c>
      <c r="D178" s="65"/>
      <c r="E178" s="65"/>
      <c r="F178" s="65"/>
      <c r="G178" s="65"/>
      <c r="H178" s="10" t="str">
        <f>IF(COUNTA(H158:H177)=0,"",COUNTA(H158:H177))</f>
        <v/>
      </c>
      <c r="I178" s="10" t="str">
        <f t="shared" ref="I178" si="47">IF(COUNTA(I158:I177)=0,"",COUNTA(I158:I177))</f>
        <v/>
      </c>
      <c r="J178" s="10" t="str">
        <f t="shared" ref="J178" si="48">IF(COUNTA(J158:J177)=0,"",COUNTA(J158:J177))</f>
        <v/>
      </c>
      <c r="K178" s="10" t="str">
        <f t="shared" ref="K178" si="49">IF(COUNTA(K158:K177)=0,"",COUNTA(K158:K177))</f>
        <v/>
      </c>
      <c r="L178" s="10" t="str">
        <f t="shared" ref="L178" si="50">IF(COUNTA(L158:L177)=0,"",COUNTA(L158:L177))</f>
        <v/>
      </c>
      <c r="M178" s="10" t="str">
        <f t="shared" ref="M178" si="51">IF(COUNTA(M158:M177)=0,"",COUNTA(M158:M177))</f>
        <v/>
      </c>
      <c r="N178" s="10" t="str">
        <f t="shared" ref="N178" si="52">IF(COUNTA(N158:N177)=0,"",COUNTA(N158:N177))</f>
        <v/>
      </c>
      <c r="O178" s="10" t="str">
        <f t="shared" ref="O178" si="53">IF(COUNTA(O158:O177)=0,"",COUNTA(O158:O177))</f>
        <v/>
      </c>
      <c r="P178" s="10" t="str">
        <f t="shared" ref="P178" si="54">IF(COUNTA(P158:P177)=0,"",COUNTA(P158:P177))</f>
        <v/>
      </c>
      <c r="Q178" s="10" t="str">
        <f t="shared" ref="Q178" si="55">IF(COUNTA(Q158:Q177)=0,"",COUNTA(Q158:Q177))</f>
        <v/>
      </c>
      <c r="R178" s="10" t="str">
        <f t="shared" ref="R178" si="56">IF(COUNTA(R158:R177)=0,"",COUNTA(R158:R177))</f>
        <v/>
      </c>
      <c r="S178" s="10" t="str">
        <f t="shared" ref="S178" si="57">IF(COUNTA(S158:S177)=0,"",COUNTA(S158:S177))</f>
        <v/>
      </c>
      <c r="T178" s="10" t="str">
        <f t="shared" ref="T178" si="58">IF(COUNTA(T158:T177)=0,"",COUNTA(T158:T177))</f>
        <v/>
      </c>
      <c r="U178" s="10" t="str">
        <f t="shared" ref="U178" si="59">IF(COUNTA(U158:U177)=0,"",COUNTA(U158:U177))</f>
        <v/>
      </c>
      <c r="V178" s="10" t="str">
        <f t="shared" ref="V178" si="60">IF(COUNTA(V158:V177)=0,"",COUNTA(V158:V177))</f>
        <v/>
      </c>
      <c r="W178" s="10" t="str">
        <f t="shared" ref="W178" si="61">IF(COUNTA(W158:W177)=0,"",COUNTA(W158:W177))</f>
        <v/>
      </c>
      <c r="X178" s="10" t="str">
        <f t="shared" ref="X178" si="62">IF(COUNTA(X158:X177)=0,"",COUNTA(X158:X177))</f>
        <v/>
      </c>
      <c r="Y178" s="10" t="str">
        <f t="shared" ref="Y178" si="63">IF(COUNTA(Y158:Y177)=0,"",COUNTA(Y158:Y177))</f>
        <v/>
      </c>
      <c r="Z178" s="10" t="str">
        <f t="shared" ref="Z178" si="64">IF(COUNTA(Z158:Z177)=0,"",COUNTA(Z158:Z177))</f>
        <v/>
      </c>
      <c r="AA178" s="10" t="str">
        <f t="shared" ref="AA178" si="65">IF(COUNTA(AA158:AA177)=0,"",COUNTA(AA158:AA177))</f>
        <v/>
      </c>
      <c r="AB178" s="10" t="str">
        <f t="shared" ref="AB178" si="66">IF(COUNTA(AB158:AB177)=0,"",COUNTA(AB158:AB177))</f>
        <v/>
      </c>
      <c r="AC178" s="21" t="str">
        <f>IF(COUNTA(AC158:AC177)=0,"",COUNTA(AC158:AC177))</f>
        <v/>
      </c>
    </row>
    <row r="179" spans="1:29" ht="15" customHeight="1" x14ac:dyDescent="0.15">
      <c r="A179" s="66" t="str">
        <f>IF(COUNTA(Q158:V177)&lt;&gt;0,"基準拘束圧","")</f>
        <v/>
      </c>
      <c r="B179" s="67"/>
      <c r="C179" s="67"/>
      <c r="D179" s="68" t="str">
        <f>IF($D133&lt;&gt;"","(  "&amp;$D133&amp;"  )","")</f>
        <v>(  (  (  有効土被り圧  )  )  )</v>
      </c>
      <c r="E179" s="68"/>
      <c r="F179" s="68"/>
      <c r="G179" s="20"/>
      <c r="H179" s="67" t="s">
        <v>185</v>
      </c>
      <c r="I179" s="67"/>
      <c r="J179" s="8" t="s">
        <v>127</v>
      </c>
      <c r="K179" s="8" t="s">
        <v>116</v>
      </c>
      <c r="L179" s="69"/>
      <c r="M179" s="69"/>
      <c r="N179" s="69"/>
      <c r="O179" s="69"/>
      <c r="P179" s="69"/>
      <c r="Q179" s="69"/>
      <c r="R179" s="69"/>
      <c r="S179" s="8" t="s">
        <v>188</v>
      </c>
      <c r="T179" s="8" t="s">
        <v>117</v>
      </c>
      <c r="U179" s="8" t="s">
        <v>116</v>
      </c>
      <c r="V179" s="69"/>
      <c r="W179" s="69"/>
      <c r="X179" s="69"/>
      <c r="Y179" s="69"/>
      <c r="Z179" s="69"/>
      <c r="AA179" s="69"/>
      <c r="AB179" s="69"/>
      <c r="AC179" s="9" t="s">
        <v>36</v>
      </c>
    </row>
    <row r="180" spans="1:29" ht="15" customHeight="1" x14ac:dyDescent="0.15">
      <c r="A180" s="50" t="s">
        <v>192</v>
      </c>
      <c r="B180" s="51"/>
      <c r="C180" s="51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3"/>
    </row>
    <row r="181" spans="1:29" ht="15" customHeight="1" x14ac:dyDescent="0.15">
      <c r="A181" s="54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6"/>
    </row>
    <row r="182" spans="1:29" ht="15" customHeight="1" x14ac:dyDescent="0.15">
      <c r="A182" s="54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6"/>
    </row>
    <row r="183" spans="1:29" ht="15" customHeight="1" x14ac:dyDescent="0.15">
      <c r="A183" s="54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6"/>
    </row>
    <row r="184" spans="1:29" ht="15" customHeight="1" thickBot="1" x14ac:dyDescent="0.2">
      <c r="A184" s="57" t="s">
        <v>193</v>
      </c>
      <c r="B184" s="58"/>
      <c r="C184" s="58"/>
      <c r="D184" s="59" t="s">
        <v>205</v>
      </c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60"/>
    </row>
    <row r="185" spans="1:29" ht="26.25" customHeight="1" thickBot="1" x14ac:dyDescent="0.2">
      <c r="A185" s="130"/>
      <c r="B185" s="131"/>
      <c r="C185" s="131"/>
      <c r="D185" s="131"/>
      <c r="E185" s="131"/>
      <c r="F185" s="131"/>
      <c r="G185" s="131"/>
      <c r="H185" s="132" t="s">
        <v>27</v>
      </c>
      <c r="I185" s="133"/>
      <c r="J185" s="133"/>
      <c r="K185" s="133"/>
      <c r="L185" s="133"/>
      <c r="M185" s="133"/>
      <c r="N185" s="133"/>
      <c r="O185" s="133"/>
      <c r="P185" s="133"/>
      <c r="Q185" s="133"/>
      <c r="R185" s="134" t="str">
        <f>IF(C204&lt;&gt;"",R139+1,"")</f>
        <v/>
      </c>
      <c r="S185" s="134"/>
      <c r="T185" s="134"/>
      <c r="U185" s="134"/>
      <c r="V185" s="134"/>
      <c r="W185" s="134"/>
      <c r="X185" s="134"/>
      <c r="Y185" s="134"/>
      <c r="Z185" s="134"/>
      <c r="AA185" s="134"/>
      <c r="AB185" s="134"/>
      <c r="AC185" s="135"/>
    </row>
    <row r="186" spans="1:29" ht="22.5" customHeight="1" x14ac:dyDescent="0.15">
      <c r="A186" s="115" t="s">
        <v>0</v>
      </c>
      <c r="B186" s="116"/>
      <c r="C186" s="117"/>
      <c r="D186" s="121" t="str">
        <f>IF($D140&lt;&gt;"",$D140,"")</f>
        <v/>
      </c>
      <c r="E186" s="121"/>
      <c r="F186" s="121"/>
      <c r="G186" s="121"/>
      <c r="H186" s="121"/>
      <c r="I186" s="121"/>
      <c r="J186" s="121"/>
      <c r="K186" s="121"/>
      <c r="L186" s="121"/>
      <c r="M186" s="121"/>
      <c r="N186" s="122" t="s">
        <v>7</v>
      </c>
      <c r="O186" s="123"/>
      <c r="P186" s="123"/>
      <c r="Q186" s="124"/>
      <c r="R186" s="125">
        <f ca="1">YEAR(TODAY())</f>
        <v>2025</v>
      </c>
      <c r="S186" s="125"/>
      <c r="T186" s="125"/>
      <c r="U186" s="125"/>
      <c r="V186" s="126"/>
      <c r="W186" s="24" t="s">
        <v>14</v>
      </c>
      <c r="X186" s="127">
        <f ca="1">MONTH(TODAY())</f>
        <v>7</v>
      </c>
      <c r="Y186" s="126"/>
      <c r="Z186" s="24" t="s">
        <v>170</v>
      </c>
      <c r="AA186" s="127">
        <f ca="1">DAY(TODAY())</f>
        <v>1</v>
      </c>
      <c r="AB186" s="126"/>
      <c r="AC186" s="25" t="s">
        <v>171</v>
      </c>
    </row>
    <row r="187" spans="1:29" ht="22.5" customHeight="1" x14ac:dyDescent="0.15">
      <c r="A187" s="118"/>
      <c r="B187" s="119"/>
      <c r="C187" s="120"/>
      <c r="D187" s="128" t="str">
        <f>IF($D141&lt;&gt;"",$D141,"")</f>
        <v/>
      </c>
      <c r="E187" s="128"/>
      <c r="F187" s="128"/>
      <c r="G187" s="128"/>
      <c r="H187" s="128"/>
      <c r="I187" s="128"/>
      <c r="J187" s="128"/>
      <c r="K187" s="128"/>
      <c r="L187" s="128"/>
      <c r="M187" s="128"/>
      <c r="N187" s="96" t="s">
        <v>8</v>
      </c>
      <c r="O187" s="92"/>
      <c r="P187" s="92"/>
      <c r="Q187" s="93"/>
      <c r="R187" s="97" t="str">
        <f t="shared" ref="R187:R195" si="67">IF($R141&lt;&gt;"",$R141,"")</f>
        <v/>
      </c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8"/>
    </row>
    <row r="188" spans="1:29" ht="22.5" customHeight="1" x14ac:dyDescent="0.15">
      <c r="A188" s="91" t="s">
        <v>1</v>
      </c>
      <c r="B188" s="92"/>
      <c r="C188" s="93"/>
      <c r="D188" s="113" t="str">
        <f>IF($D142&lt;&gt;"",$D142,"")</f>
        <v/>
      </c>
      <c r="E188" s="113"/>
      <c r="F188" s="113"/>
      <c r="G188" s="113"/>
      <c r="H188" s="113"/>
      <c r="I188" s="113"/>
      <c r="J188" s="113"/>
      <c r="K188" s="113"/>
      <c r="L188" s="113"/>
      <c r="M188" s="113"/>
      <c r="N188" s="96" t="s">
        <v>9</v>
      </c>
      <c r="O188" s="92"/>
      <c r="P188" s="92"/>
      <c r="Q188" s="93"/>
      <c r="R188" s="97" t="str">
        <f t="shared" si="67"/>
        <v/>
      </c>
      <c r="S188" s="97"/>
      <c r="T188" s="97"/>
      <c r="U188" s="97"/>
      <c r="V188" s="105"/>
      <c r="W188" s="22" t="s">
        <v>14</v>
      </c>
      <c r="X188" s="101" t="str">
        <f>IF($X142&lt;&gt;"",$X142,"")</f>
        <v/>
      </c>
      <c r="Y188" s="105"/>
      <c r="Z188" s="22" t="s">
        <v>170</v>
      </c>
      <c r="AA188" s="101" t="str">
        <f>IF($AA142&lt;&gt;"",$AA142,"")</f>
        <v/>
      </c>
      <c r="AB188" s="105"/>
      <c r="AC188" s="23" t="s">
        <v>171</v>
      </c>
    </row>
    <row r="189" spans="1:29" ht="22.5" customHeight="1" x14ac:dyDescent="0.15">
      <c r="A189" s="91" t="s">
        <v>2</v>
      </c>
      <c r="B189" s="92"/>
      <c r="C189" s="93"/>
      <c r="D189" s="105" t="str">
        <f>IF($D143&lt;&gt;"",$D143,"")</f>
        <v/>
      </c>
      <c r="E189" s="110"/>
      <c r="F189" s="110"/>
      <c r="G189" s="110"/>
      <c r="H189" s="110"/>
      <c r="I189" s="110"/>
      <c r="J189" s="110"/>
      <c r="K189" s="110"/>
      <c r="L189" s="110"/>
      <c r="M189" s="101"/>
      <c r="N189" s="96" t="s">
        <v>10</v>
      </c>
      <c r="O189" s="92"/>
      <c r="P189" s="92"/>
      <c r="Q189" s="93"/>
      <c r="R189" s="97" t="str">
        <f t="shared" si="67"/>
        <v/>
      </c>
      <c r="S189" s="100"/>
      <c r="T189" s="129" t="str">
        <f>IF($T143&lt;&gt;"",$T143,"")</f>
        <v/>
      </c>
      <c r="U189" s="97"/>
      <c r="V189" s="97"/>
      <c r="W189" s="97"/>
      <c r="X189" s="97"/>
      <c r="Y189" s="97"/>
      <c r="Z189" s="97"/>
      <c r="AA189" s="97"/>
      <c r="AB189" s="105"/>
      <c r="AC189" s="18" t="str">
        <f>IF(R189="無し","","頃")</f>
        <v>頃</v>
      </c>
    </row>
    <row r="190" spans="1:29" ht="22.5" customHeight="1" x14ac:dyDescent="0.15">
      <c r="A190" s="91" t="s">
        <v>172</v>
      </c>
      <c r="B190" s="92"/>
      <c r="C190" s="93"/>
      <c r="D190" s="97" t="str">
        <f t="shared" ref="D190:D194" si="68">IF($D144&lt;&gt;"",$D144,"")</f>
        <v/>
      </c>
      <c r="E190" s="97"/>
      <c r="F190" s="97"/>
      <c r="G190" s="97"/>
      <c r="H190" s="97"/>
      <c r="I190" s="97"/>
      <c r="J190" s="97"/>
      <c r="K190" s="97"/>
      <c r="L190" s="97"/>
      <c r="M190" s="97"/>
      <c r="N190" s="96" t="s">
        <v>11</v>
      </c>
      <c r="O190" s="92"/>
      <c r="P190" s="92"/>
      <c r="Q190" s="93"/>
      <c r="R190" s="97" t="str">
        <f t="shared" si="67"/>
        <v/>
      </c>
      <c r="S190" s="100"/>
      <c r="T190" s="101" t="str">
        <f>IF($T144&lt;&gt;"",$T144,"")</f>
        <v/>
      </c>
      <c r="U190" s="97"/>
      <c r="V190" s="97"/>
      <c r="W190" s="97"/>
      <c r="X190" s="97"/>
      <c r="Y190" s="97"/>
      <c r="Z190" s="97"/>
      <c r="AA190" s="97"/>
      <c r="AB190" s="97"/>
      <c r="AC190" s="98"/>
    </row>
    <row r="191" spans="1:29" ht="22.5" customHeight="1" x14ac:dyDescent="0.15">
      <c r="A191" s="102" t="s">
        <v>96</v>
      </c>
      <c r="B191" s="96" t="s">
        <v>3</v>
      </c>
      <c r="C191" s="93"/>
      <c r="D191" s="97" t="str">
        <f t="shared" si="68"/>
        <v/>
      </c>
      <c r="E191" s="105"/>
      <c r="F191" s="95" t="str">
        <f>IF($F145&lt;&gt;"",$F145,"")</f>
        <v/>
      </c>
      <c r="G191" s="97"/>
      <c r="H191" s="97"/>
      <c r="I191" s="100"/>
      <c r="J191" s="101" t="str">
        <f>IF($J145&lt;&gt;"",$J145,"")</f>
        <v/>
      </c>
      <c r="K191" s="97"/>
      <c r="L191" s="97"/>
      <c r="M191" s="97"/>
      <c r="N191" s="96" t="s">
        <v>40</v>
      </c>
      <c r="O191" s="92"/>
      <c r="P191" s="92"/>
      <c r="Q191" s="93"/>
      <c r="R191" s="97" t="str">
        <f t="shared" si="67"/>
        <v/>
      </c>
      <c r="S191" s="100"/>
      <c r="T191" s="101" t="str">
        <f>IF($T145&lt;&gt;"",$T145,"")</f>
        <v/>
      </c>
      <c r="U191" s="97"/>
      <c r="V191" s="97"/>
      <c r="W191" s="97"/>
      <c r="X191" s="97"/>
      <c r="Y191" s="97"/>
      <c r="Z191" s="97"/>
      <c r="AA191" s="97"/>
      <c r="AB191" s="97"/>
      <c r="AC191" s="98"/>
    </row>
    <row r="192" spans="1:29" ht="22.5" customHeight="1" x14ac:dyDescent="0.15">
      <c r="A192" s="103"/>
      <c r="B192" s="96" t="s">
        <v>0</v>
      </c>
      <c r="C192" s="93"/>
      <c r="D192" s="97" t="str">
        <f t="shared" si="68"/>
        <v/>
      </c>
      <c r="E192" s="97"/>
      <c r="F192" s="97"/>
      <c r="G192" s="97"/>
      <c r="H192" s="97"/>
      <c r="I192" s="97"/>
      <c r="J192" s="97"/>
      <c r="K192" s="97"/>
      <c r="L192" s="97"/>
      <c r="M192" s="97"/>
      <c r="N192" s="106" t="s">
        <v>73</v>
      </c>
      <c r="O192" s="96" t="s">
        <v>76</v>
      </c>
      <c r="P192" s="92"/>
      <c r="Q192" s="93"/>
      <c r="R192" s="97" t="str">
        <f t="shared" si="67"/>
        <v/>
      </c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8"/>
    </row>
    <row r="193" spans="1:29" ht="22.5" customHeight="1" x14ac:dyDescent="0.15">
      <c r="A193" s="103"/>
      <c r="B193" s="96" t="s">
        <v>5</v>
      </c>
      <c r="C193" s="93"/>
      <c r="D193" s="13" t="str">
        <f>IF($D147&lt;&gt;"",$D147,"")</f>
        <v/>
      </c>
      <c r="E193" s="109" t="str">
        <f>IF($E147&lt;&gt;"",$E147,"")</f>
        <v/>
      </c>
      <c r="F193" s="110"/>
      <c r="G193" s="111"/>
      <c r="H193" s="94" t="str">
        <f>IF($H147&lt;&gt;"",$H147,"")</f>
        <v/>
      </c>
      <c r="I193" s="94"/>
      <c r="J193" s="94"/>
      <c r="K193" s="94"/>
      <c r="L193" s="94"/>
      <c r="M193" s="95"/>
      <c r="N193" s="107"/>
      <c r="O193" s="96" t="s">
        <v>75</v>
      </c>
      <c r="P193" s="92"/>
      <c r="Q193" s="93"/>
      <c r="R193" s="97" t="str">
        <f t="shared" si="67"/>
        <v/>
      </c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8"/>
    </row>
    <row r="194" spans="1:29" ht="22.5" customHeight="1" x14ac:dyDescent="0.15">
      <c r="A194" s="104"/>
      <c r="B194" s="96" t="s">
        <v>4</v>
      </c>
      <c r="C194" s="93"/>
      <c r="D194" s="13" t="str">
        <f t="shared" si="68"/>
        <v/>
      </c>
      <c r="E194" s="94" t="str">
        <f>IF($E148&lt;&gt;"",$E148,"")</f>
        <v/>
      </c>
      <c r="F194" s="94"/>
      <c r="G194" s="94"/>
      <c r="H194" s="94" t="str">
        <f>IF($H148&lt;&gt;"",$H148,"")</f>
        <v/>
      </c>
      <c r="I194" s="94"/>
      <c r="J194" s="94"/>
      <c r="K194" s="94"/>
      <c r="L194" s="94"/>
      <c r="M194" s="95"/>
      <c r="N194" s="107"/>
      <c r="O194" s="96" t="s">
        <v>13</v>
      </c>
      <c r="P194" s="92"/>
      <c r="Q194" s="93"/>
      <c r="R194" s="97" t="str">
        <f t="shared" si="67"/>
        <v/>
      </c>
      <c r="S194" s="100"/>
      <c r="T194" s="112" t="str">
        <f>IF($T148&lt;&gt;"",$T148,"")</f>
        <v/>
      </c>
      <c r="U194" s="113"/>
      <c r="V194" s="113"/>
      <c r="W194" s="113"/>
      <c r="X194" s="113"/>
      <c r="Y194" s="113"/>
      <c r="Z194" s="113"/>
      <c r="AA194" s="113"/>
      <c r="AB194" s="113"/>
      <c r="AC194" s="114"/>
    </row>
    <row r="195" spans="1:29" ht="22.5" customHeight="1" x14ac:dyDescent="0.15">
      <c r="A195" s="91" t="s">
        <v>12</v>
      </c>
      <c r="B195" s="92"/>
      <c r="C195" s="93"/>
      <c r="D195" s="13" t="str">
        <f>IF($D149&lt;&gt;"",$D149,"")</f>
        <v/>
      </c>
      <c r="E195" s="29" t="str">
        <f>IF($E149&lt;&gt;"",$E149,"")</f>
        <v/>
      </c>
      <c r="F195" s="110" t="str">
        <f>IF($F149&lt;&gt;"",$F149,"")</f>
        <v/>
      </c>
      <c r="G195" s="111"/>
      <c r="H195" s="94" t="str">
        <f>IF($H149&lt;&gt;"",$H149,"")</f>
        <v/>
      </c>
      <c r="I195" s="94"/>
      <c r="J195" s="94"/>
      <c r="K195" s="94"/>
      <c r="L195" s="94"/>
      <c r="M195" s="95"/>
      <c r="N195" s="108"/>
      <c r="O195" s="96" t="s">
        <v>4</v>
      </c>
      <c r="P195" s="92"/>
      <c r="Q195" s="93"/>
      <c r="R195" s="97" t="str">
        <f t="shared" si="67"/>
        <v/>
      </c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8"/>
    </row>
    <row r="196" spans="1:29" ht="15" customHeight="1" x14ac:dyDescent="0.15">
      <c r="A196" s="77" t="s">
        <v>102</v>
      </c>
      <c r="B196" s="78"/>
      <c r="C196" s="78" t="s">
        <v>20</v>
      </c>
      <c r="D196" s="78"/>
      <c r="E196" s="79" t="s">
        <v>177</v>
      </c>
      <c r="F196" s="78"/>
      <c r="G196" s="78"/>
      <c r="H196" s="80" t="s">
        <v>31</v>
      </c>
      <c r="I196" s="80"/>
      <c r="J196" s="80"/>
      <c r="K196" s="80"/>
      <c r="L196" s="80"/>
      <c r="M196" s="80"/>
      <c r="N196" s="80" t="s">
        <v>34</v>
      </c>
      <c r="O196" s="80"/>
      <c r="P196" s="80"/>
      <c r="Q196" s="80"/>
      <c r="R196" s="80"/>
      <c r="S196" s="80"/>
      <c r="T196" s="80"/>
      <c r="U196" s="80"/>
      <c r="V196" s="80"/>
      <c r="W196" s="80" t="s">
        <v>49</v>
      </c>
      <c r="X196" s="80"/>
      <c r="Y196" s="80"/>
      <c r="Z196" s="80"/>
      <c r="AA196" s="80" t="s">
        <v>23</v>
      </c>
      <c r="AB196" s="80"/>
      <c r="AC196" s="99"/>
    </row>
    <row r="197" spans="1:29" ht="15" customHeight="1" x14ac:dyDescent="0.15">
      <c r="A197" s="77"/>
      <c r="B197" s="78"/>
      <c r="C197" s="78"/>
      <c r="D197" s="78"/>
      <c r="E197" s="78"/>
      <c r="F197" s="78"/>
      <c r="G197" s="78"/>
      <c r="H197" s="72" t="s">
        <v>28</v>
      </c>
      <c r="I197" s="72" t="s">
        <v>178</v>
      </c>
      <c r="J197" s="64" t="s">
        <v>29</v>
      </c>
      <c r="K197" s="64"/>
      <c r="L197" s="64"/>
      <c r="M197" s="72" t="s">
        <v>30</v>
      </c>
      <c r="N197" s="72" t="s">
        <v>32</v>
      </c>
      <c r="O197" s="72" t="s">
        <v>37</v>
      </c>
      <c r="P197" s="72" t="s">
        <v>68</v>
      </c>
      <c r="Q197" s="64" t="s">
        <v>22</v>
      </c>
      <c r="R197" s="64"/>
      <c r="S197" s="64"/>
      <c r="T197" s="64"/>
      <c r="U197" s="64" t="s">
        <v>38</v>
      </c>
      <c r="V197" s="64"/>
      <c r="W197" s="72" t="s">
        <v>179</v>
      </c>
      <c r="X197" s="72" t="s">
        <v>63</v>
      </c>
      <c r="Y197" s="81" t="s">
        <v>125</v>
      </c>
      <c r="Z197" s="83" t="s">
        <v>66</v>
      </c>
      <c r="AA197" s="85"/>
      <c r="AB197" s="85"/>
      <c r="AC197" s="86"/>
    </row>
    <row r="198" spans="1:29" ht="15" customHeight="1" x14ac:dyDescent="0.15">
      <c r="A198" s="77"/>
      <c r="B198" s="78"/>
      <c r="C198" s="78"/>
      <c r="D198" s="78"/>
      <c r="E198" s="78"/>
      <c r="F198" s="78"/>
      <c r="G198" s="78"/>
      <c r="H198" s="72"/>
      <c r="I198" s="72"/>
      <c r="J198" s="72" t="s">
        <v>128</v>
      </c>
      <c r="K198" s="72" t="s">
        <v>119</v>
      </c>
      <c r="L198" s="72" t="s">
        <v>35</v>
      </c>
      <c r="M198" s="72"/>
      <c r="N198" s="72"/>
      <c r="O198" s="72"/>
      <c r="P198" s="74"/>
      <c r="Q198" s="72" t="s">
        <v>39</v>
      </c>
      <c r="R198" s="73" t="s">
        <v>45</v>
      </c>
      <c r="S198" s="72" t="s">
        <v>47</v>
      </c>
      <c r="T198" s="72" t="s">
        <v>48</v>
      </c>
      <c r="U198" s="72" t="s">
        <v>33</v>
      </c>
      <c r="V198" s="72" t="s">
        <v>129</v>
      </c>
      <c r="W198" s="72"/>
      <c r="X198" s="72"/>
      <c r="Y198" s="82"/>
      <c r="Z198" s="83"/>
      <c r="AA198" s="85"/>
      <c r="AB198" s="85"/>
      <c r="AC198" s="86"/>
    </row>
    <row r="199" spans="1:29" ht="15" customHeight="1" x14ac:dyDescent="0.15">
      <c r="A199" s="77"/>
      <c r="B199" s="78"/>
      <c r="C199" s="78"/>
      <c r="D199" s="78"/>
      <c r="E199" s="78"/>
      <c r="F199" s="78"/>
      <c r="G199" s="78"/>
      <c r="H199" s="72"/>
      <c r="I199" s="72"/>
      <c r="J199" s="72"/>
      <c r="K199" s="72"/>
      <c r="L199" s="72"/>
      <c r="M199" s="72"/>
      <c r="N199" s="72"/>
      <c r="O199" s="72"/>
      <c r="P199" s="75" t="s">
        <v>67</v>
      </c>
      <c r="Q199" s="72"/>
      <c r="R199" s="73"/>
      <c r="S199" s="72"/>
      <c r="T199" s="72"/>
      <c r="U199" s="72"/>
      <c r="V199" s="74"/>
      <c r="W199" s="74"/>
      <c r="X199" s="72"/>
      <c r="Y199" s="82"/>
      <c r="Z199" s="84"/>
      <c r="AA199" s="85"/>
      <c r="AB199" s="85"/>
      <c r="AC199" s="86"/>
    </row>
    <row r="200" spans="1:29" ht="15" customHeight="1" x14ac:dyDescent="0.15">
      <c r="A200" s="77"/>
      <c r="B200" s="78"/>
      <c r="C200" s="78"/>
      <c r="D200" s="78"/>
      <c r="E200" s="78"/>
      <c r="F200" s="78"/>
      <c r="G200" s="78"/>
      <c r="H200" s="72"/>
      <c r="I200" s="72"/>
      <c r="J200" s="72"/>
      <c r="K200" s="72"/>
      <c r="L200" s="72"/>
      <c r="M200" s="72"/>
      <c r="N200" s="72"/>
      <c r="O200" s="72"/>
      <c r="P200" s="76"/>
      <c r="Q200" s="72"/>
      <c r="R200" s="73"/>
      <c r="S200" s="72"/>
      <c r="T200" s="72"/>
      <c r="U200" s="72"/>
      <c r="V200" s="75" t="s">
        <v>22</v>
      </c>
      <c r="W200" s="5" t="s">
        <v>51</v>
      </c>
      <c r="X200" s="72"/>
      <c r="Y200" s="87" t="s">
        <v>194</v>
      </c>
      <c r="Z200" s="90" t="s">
        <v>64</v>
      </c>
      <c r="AA200" s="85"/>
      <c r="AB200" s="85"/>
      <c r="AC200" s="86"/>
    </row>
    <row r="201" spans="1:29" ht="15" customHeight="1" x14ac:dyDescent="0.15">
      <c r="A201" s="77"/>
      <c r="B201" s="78"/>
      <c r="C201" s="78"/>
      <c r="D201" s="78"/>
      <c r="E201" s="78"/>
      <c r="F201" s="78"/>
      <c r="G201" s="78"/>
      <c r="H201" s="72"/>
      <c r="I201" s="72"/>
      <c r="J201" s="72"/>
      <c r="K201" s="72"/>
      <c r="L201" s="72"/>
      <c r="M201" s="72"/>
      <c r="N201" s="72"/>
      <c r="O201" s="72"/>
      <c r="P201" s="76"/>
      <c r="Q201" s="72"/>
      <c r="R201" s="73"/>
      <c r="S201" s="72"/>
      <c r="T201" s="72"/>
      <c r="U201" s="72"/>
      <c r="V201" s="76"/>
      <c r="W201" s="27" t="s">
        <v>180</v>
      </c>
      <c r="X201" s="72"/>
      <c r="Y201" s="88"/>
      <c r="Z201" s="73"/>
      <c r="AA201" s="85"/>
      <c r="AB201" s="85"/>
      <c r="AC201" s="86"/>
    </row>
    <row r="202" spans="1:29" ht="15" customHeight="1" x14ac:dyDescent="0.15">
      <c r="A202" s="77"/>
      <c r="B202" s="78"/>
      <c r="C202" s="78"/>
      <c r="D202" s="78"/>
      <c r="E202" s="78"/>
      <c r="F202" s="78"/>
      <c r="G202" s="78"/>
      <c r="H202" s="72"/>
      <c r="I202" s="72"/>
      <c r="J202" s="72"/>
      <c r="K202" s="72"/>
      <c r="L202" s="72"/>
      <c r="M202" s="72"/>
      <c r="N202" s="72"/>
      <c r="O202" s="72"/>
      <c r="P202" s="76"/>
      <c r="Q202" s="72"/>
      <c r="R202" s="73"/>
      <c r="S202" s="72"/>
      <c r="T202" s="72"/>
      <c r="U202" s="72"/>
      <c r="V202" s="76"/>
      <c r="W202" s="14" t="s">
        <v>53</v>
      </c>
      <c r="X202" s="72"/>
      <c r="Y202" s="88"/>
      <c r="Z202" s="73"/>
      <c r="AA202" s="85"/>
      <c r="AB202" s="85"/>
      <c r="AC202" s="86"/>
    </row>
    <row r="203" spans="1:29" ht="7.5" customHeight="1" x14ac:dyDescent="0.15">
      <c r="A203" s="77"/>
      <c r="B203" s="78"/>
      <c r="C203" s="78"/>
      <c r="D203" s="78"/>
      <c r="E203" s="78"/>
      <c r="F203" s="78"/>
      <c r="G203" s="78"/>
      <c r="H203" s="72"/>
      <c r="I203" s="72"/>
      <c r="J203" s="72"/>
      <c r="K203" s="72"/>
      <c r="L203" s="72"/>
      <c r="M203" s="72"/>
      <c r="N203" s="72"/>
      <c r="O203" s="72"/>
      <c r="P203" s="76"/>
      <c r="Q203" s="72"/>
      <c r="R203" s="73"/>
      <c r="S203" s="72"/>
      <c r="T203" s="72"/>
      <c r="U203" s="72"/>
      <c r="V203" s="76"/>
      <c r="W203" s="28" t="s">
        <v>72</v>
      </c>
      <c r="X203" s="72"/>
      <c r="Y203" s="89"/>
      <c r="Z203" s="73"/>
      <c r="AA203" s="85"/>
      <c r="AB203" s="85"/>
      <c r="AC203" s="86"/>
    </row>
    <row r="204" spans="1:29" ht="18" customHeight="1" x14ac:dyDescent="0.15">
      <c r="A204" s="70"/>
      <c r="B204" s="71"/>
      <c r="C204" s="62"/>
      <c r="D204" s="62"/>
      <c r="E204" s="15"/>
      <c r="F204" s="17" t="s">
        <v>24</v>
      </c>
      <c r="G204" s="16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9"/>
    </row>
    <row r="205" spans="1:29" ht="18" customHeight="1" x14ac:dyDescent="0.15">
      <c r="A205" s="70"/>
      <c r="B205" s="71"/>
      <c r="C205" s="62"/>
      <c r="D205" s="62"/>
      <c r="E205" s="15"/>
      <c r="F205" s="17" t="s">
        <v>24</v>
      </c>
      <c r="G205" s="16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9"/>
    </row>
    <row r="206" spans="1:29" ht="18" customHeight="1" x14ac:dyDescent="0.15">
      <c r="A206" s="70"/>
      <c r="B206" s="71"/>
      <c r="C206" s="62"/>
      <c r="D206" s="62"/>
      <c r="E206" s="15"/>
      <c r="F206" s="17" t="s">
        <v>24</v>
      </c>
      <c r="G206" s="16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9"/>
    </row>
    <row r="207" spans="1:29" ht="18" customHeight="1" x14ac:dyDescent="0.15">
      <c r="A207" s="70"/>
      <c r="B207" s="71"/>
      <c r="C207" s="62"/>
      <c r="D207" s="62"/>
      <c r="E207" s="15"/>
      <c r="F207" s="17" t="s">
        <v>24</v>
      </c>
      <c r="G207" s="16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9"/>
    </row>
    <row r="208" spans="1:29" ht="18" customHeight="1" x14ac:dyDescent="0.15">
      <c r="A208" s="70"/>
      <c r="B208" s="71"/>
      <c r="C208" s="62"/>
      <c r="D208" s="62"/>
      <c r="E208" s="15"/>
      <c r="F208" s="17" t="s">
        <v>24</v>
      </c>
      <c r="G208" s="16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9"/>
    </row>
    <row r="209" spans="1:29" ht="18" customHeight="1" x14ac:dyDescent="0.15">
      <c r="A209" s="70"/>
      <c r="B209" s="71"/>
      <c r="C209" s="62"/>
      <c r="D209" s="62"/>
      <c r="E209" s="15"/>
      <c r="F209" s="17" t="s">
        <v>24</v>
      </c>
      <c r="G209" s="16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9"/>
    </row>
    <row r="210" spans="1:29" ht="18" customHeight="1" x14ac:dyDescent="0.15">
      <c r="A210" s="70"/>
      <c r="B210" s="71"/>
      <c r="C210" s="62"/>
      <c r="D210" s="62"/>
      <c r="E210" s="15"/>
      <c r="F210" s="17" t="s">
        <v>24</v>
      </c>
      <c r="G210" s="16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9"/>
    </row>
    <row r="211" spans="1:29" ht="18" customHeight="1" x14ac:dyDescent="0.15">
      <c r="A211" s="70"/>
      <c r="B211" s="71"/>
      <c r="C211" s="62"/>
      <c r="D211" s="62"/>
      <c r="E211" s="15"/>
      <c r="F211" s="17" t="s">
        <v>24</v>
      </c>
      <c r="G211" s="16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9"/>
    </row>
    <row r="212" spans="1:29" ht="18" customHeight="1" x14ac:dyDescent="0.15">
      <c r="A212" s="70"/>
      <c r="B212" s="71"/>
      <c r="C212" s="62"/>
      <c r="D212" s="62"/>
      <c r="E212" s="15"/>
      <c r="F212" s="17" t="s">
        <v>24</v>
      </c>
      <c r="G212" s="16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9"/>
    </row>
    <row r="213" spans="1:29" ht="18" customHeight="1" x14ac:dyDescent="0.15">
      <c r="A213" s="70"/>
      <c r="B213" s="71"/>
      <c r="C213" s="62"/>
      <c r="D213" s="62"/>
      <c r="E213" s="15"/>
      <c r="F213" s="17" t="s">
        <v>24</v>
      </c>
      <c r="G213" s="16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9"/>
    </row>
    <row r="214" spans="1:29" ht="18" customHeight="1" x14ac:dyDescent="0.15">
      <c r="A214" s="61"/>
      <c r="B214" s="62"/>
      <c r="C214" s="62"/>
      <c r="D214" s="62"/>
      <c r="E214" s="15"/>
      <c r="F214" s="17" t="s">
        <v>101</v>
      </c>
      <c r="G214" s="16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9"/>
    </row>
    <row r="215" spans="1:29" ht="18" customHeight="1" x14ac:dyDescent="0.15">
      <c r="A215" s="61"/>
      <c r="B215" s="62"/>
      <c r="C215" s="62"/>
      <c r="D215" s="62"/>
      <c r="E215" s="15"/>
      <c r="F215" s="17" t="s">
        <v>101</v>
      </c>
      <c r="G215" s="16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9"/>
    </row>
    <row r="216" spans="1:29" ht="18" customHeight="1" x14ac:dyDescent="0.15">
      <c r="A216" s="61"/>
      <c r="B216" s="62"/>
      <c r="C216" s="62"/>
      <c r="D216" s="62"/>
      <c r="E216" s="15"/>
      <c r="F216" s="17" t="s">
        <v>101</v>
      </c>
      <c r="G216" s="16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9"/>
    </row>
    <row r="217" spans="1:29" ht="18" customHeight="1" x14ac:dyDescent="0.15">
      <c r="A217" s="61"/>
      <c r="B217" s="62"/>
      <c r="C217" s="62"/>
      <c r="D217" s="62"/>
      <c r="E217" s="15"/>
      <c r="F217" s="17" t="s">
        <v>101</v>
      </c>
      <c r="G217" s="16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9"/>
    </row>
    <row r="218" spans="1:29" ht="18" customHeight="1" x14ac:dyDescent="0.15">
      <c r="A218" s="61"/>
      <c r="B218" s="62"/>
      <c r="C218" s="62"/>
      <c r="D218" s="62"/>
      <c r="E218" s="15"/>
      <c r="F218" s="17" t="s">
        <v>101</v>
      </c>
      <c r="G218" s="16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9"/>
    </row>
    <row r="219" spans="1:29" ht="18" customHeight="1" x14ac:dyDescent="0.15">
      <c r="A219" s="61"/>
      <c r="B219" s="62"/>
      <c r="C219" s="62"/>
      <c r="D219" s="62"/>
      <c r="E219" s="15"/>
      <c r="F219" s="17" t="s">
        <v>101</v>
      </c>
      <c r="G219" s="16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9"/>
    </row>
    <row r="220" spans="1:29" ht="18" customHeight="1" x14ac:dyDescent="0.15">
      <c r="A220" s="61"/>
      <c r="B220" s="62"/>
      <c r="C220" s="62"/>
      <c r="D220" s="62"/>
      <c r="E220" s="15"/>
      <c r="F220" s="17" t="s">
        <v>101</v>
      </c>
      <c r="G220" s="16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9"/>
    </row>
    <row r="221" spans="1:29" ht="18" customHeight="1" x14ac:dyDescent="0.15">
      <c r="A221" s="61"/>
      <c r="B221" s="62"/>
      <c r="C221" s="62"/>
      <c r="D221" s="62"/>
      <c r="E221" s="15"/>
      <c r="F221" s="17" t="s">
        <v>101</v>
      </c>
      <c r="G221" s="16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9"/>
    </row>
    <row r="222" spans="1:29" ht="18" customHeight="1" x14ac:dyDescent="0.15">
      <c r="A222" s="61"/>
      <c r="B222" s="62"/>
      <c r="C222" s="62"/>
      <c r="D222" s="62"/>
      <c r="E222" s="15"/>
      <c r="F222" s="17" t="s">
        <v>101</v>
      </c>
      <c r="G222" s="16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9"/>
    </row>
    <row r="223" spans="1:29" ht="18" customHeight="1" x14ac:dyDescent="0.15">
      <c r="A223" s="61"/>
      <c r="B223" s="62"/>
      <c r="C223" s="62"/>
      <c r="D223" s="62"/>
      <c r="E223" s="15"/>
      <c r="F223" s="17" t="s">
        <v>101</v>
      </c>
      <c r="G223" s="16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9"/>
    </row>
    <row r="224" spans="1:29" ht="18" customHeight="1" x14ac:dyDescent="0.15">
      <c r="A224" s="63" t="s">
        <v>121</v>
      </c>
      <c r="B224" s="64"/>
      <c r="C224" s="65" t="str">
        <f>IF(COUNTA(C204:D223)&lt;&gt;0,COUNTA(C204:D223),"")</f>
        <v/>
      </c>
      <c r="D224" s="65"/>
      <c r="E224" s="65"/>
      <c r="F224" s="65"/>
      <c r="G224" s="65"/>
      <c r="H224" s="10" t="str">
        <f>IF(COUNTA(H204:H223)=0,"",COUNTA(H204:H223))</f>
        <v/>
      </c>
      <c r="I224" s="10" t="str">
        <f t="shared" ref="I224" si="69">IF(COUNTA(I204:I223)=0,"",COUNTA(I204:I223))</f>
        <v/>
      </c>
      <c r="J224" s="10" t="str">
        <f t="shared" ref="J224" si="70">IF(COUNTA(J204:J223)=0,"",COUNTA(J204:J223))</f>
        <v/>
      </c>
      <c r="K224" s="10" t="str">
        <f t="shared" ref="K224" si="71">IF(COUNTA(K204:K223)=0,"",COUNTA(K204:K223))</f>
        <v/>
      </c>
      <c r="L224" s="10" t="str">
        <f t="shared" ref="L224" si="72">IF(COUNTA(L204:L223)=0,"",COUNTA(L204:L223))</f>
        <v/>
      </c>
      <c r="M224" s="10" t="str">
        <f t="shared" ref="M224" si="73">IF(COUNTA(M204:M223)=0,"",COUNTA(M204:M223))</f>
        <v/>
      </c>
      <c r="N224" s="10" t="str">
        <f t="shared" ref="N224" si="74">IF(COUNTA(N204:N223)=0,"",COUNTA(N204:N223))</f>
        <v/>
      </c>
      <c r="O224" s="10" t="str">
        <f t="shared" ref="O224" si="75">IF(COUNTA(O204:O223)=0,"",COUNTA(O204:O223))</f>
        <v/>
      </c>
      <c r="P224" s="10" t="str">
        <f t="shared" ref="P224" si="76">IF(COUNTA(P204:P223)=0,"",COUNTA(P204:P223))</f>
        <v/>
      </c>
      <c r="Q224" s="10" t="str">
        <f t="shared" ref="Q224" si="77">IF(COUNTA(Q204:Q223)=0,"",COUNTA(Q204:Q223))</f>
        <v/>
      </c>
      <c r="R224" s="10" t="str">
        <f t="shared" ref="R224" si="78">IF(COUNTA(R204:R223)=0,"",COUNTA(R204:R223))</f>
        <v/>
      </c>
      <c r="S224" s="10" t="str">
        <f t="shared" ref="S224" si="79">IF(COUNTA(S204:S223)=0,"",COUNTA(S204:S223))</f>
        <v/>
      </c>
      <c r="T224" s="10" t="str">
        <f t="shared" ref="T224" si="80">IF(COUNTA(T204:T223)=0,"",COUNTA(T204:T223))</f>
        <v/>
      </c>
      <c r="U224" s="10" t="str">
        <f t="shared" ref="U224" si="81">IF(COUNTA(U204:U223)=0,"",COUNTA(U204:U223))</f>
        <v/>
      </c>
      <c r="V224" s="10" t="str">
        <f t="shared" ref="V224" si="82">IF(COUNTA(V204:V223)=0,"",COUNTA(V204:V223))</f>
        <v/>
      </c>
      <c r="W224" s="10" t="str">
        <f t="shared" ref="W224" si="83">IF(COUNTA(W204:W223)=0,"",COUNTA(W204:W223))</f>
        <v/>
      </c>
      <c r="X224" s="10" t="str">
        <f t="shared" ref="X224" si="84">IF(COUNTA(X204:X223)=0,"",COUNTA(X204:X223))</f>
        <v/>
      </c>
      <c r="Y224" s="10" t="str">
        <f t="shared" ref="Y224" si="85">IF(COUNTA(Y204:Y223)=0,"",COUNTA(Y204:Y223))</f>
        <v/>
      </c>
      <c r="Z224" s="10" t="str">
        <f t="shared" ref="Z224" si="86">IF(COUNTA(Z204:Z223)=0,"",COUNTA(Z204:Z223))</f>
        <v/>
      </c>
      <c r="AA224" s="10" t="str">
        <f t="shared" ref="AA224" si="87">IF(COUNTA(AA204:AA223)=0,"",COUNTA(AA204:AA223))</f>
        <v/>
      </c>
      <c r="AB224" s="10" t="str">
        <f t="shared" ref="AB224" si="88">IF(COUNTA(AB204:AB223)=0,"",COUNTA(AB204:AB223))</f>
        <v/>
      </c>
      <c r="AC224" s="21" t="str">
        <f>IF(COUNTA(AC204:AC223)=0,"",COUNTA(AC204:AC223))</f>
        <v/>
      </c>
    </row>
    <row r="225" spans="1:29" ht="15" customHeight="1" x14ac:dyDescent="0.15">
      <c r="A225" s="66" t="str">
        <f>IF(COUNTA(Q204:V223)&lt;&gt;0,"基準拘束圧","")</f>
        <v/>
      </c>
      <c r="B225" s="67"/>
      <c r="C225" s="67"/>
      <c r="D225" s="68" t="str">
        <f>IF($D179&lt;&gt;"","(  "&amp;$D179&amp;"  )","")</f>
        <v>(  (  (  (  有効土被り圧  )  )  )  )</v>
      </c>
      <c r="E225" s="68"/>
      <c r="F225" s="68"/>
      <c r="G225" s="20"/>
      <c r="H225" s="67" t="s">
        <v>185</v>
      </c>
      <c r="I225" s="67"/>
      <c r="J225" s="8" t="s">
        <v>127</v>
      </c>
      <c r="K225" s="8" t="s">
        <v>116</v>
      </c>
      <c r="L225" s="69"/>
      <c r="M225" s="69"/>
      <c r="N225" s="69"/>
      <c r="O225" s="69"/>
      <c r="P225" s="69"/>
      <c r="Q225" s="69"/>
      <c r="R225" s="69"/>
      <c r="S225" s="8" t="s">
        <v>188</v>
      </c>
      <c r="T225" s="8" t="s">
        <v>117</v>
      </c>
      <c r="U225" s="8" t="s">
        <v>116</v>
      </c>
      <c r="V225" s="69"/>
      <c r="W225" s="69"/>
      <c r="X225" s="69"/>
      <c r="Y225" s="69"/>
      <c r="Z225" s="69"/>
      <c r="AA225" s="69"/>
      <c r="AB225" s="69"/>
      <c r="AC225" s="9" t="s">
        <v>36</v>
      </c>
    </row>
    <row r="226" spans="1:29" ht="15" customHeight="1" x14ac:dyDescent="0.15">
      <c r="A226" s="50" t="s">
        <v>192</v>
      </c>
      <c r="B226" s="51"/>
      <c r="C226" s="51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3"/>
    </row>
    <row r="227" spans="1:29" ht="15" customHeight="1" x14ac:dyDescent="0.15">
      <c r="A227" s="54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6"/>
    </row>
    <row r="228" spans="1:29" ht="15" customHeight="1" x14ac:dyDescent="0.15">
      <c r="A228" s="54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6"/>
    </row>
    <row r="229" spans="1:29" ht="15" customHeight="1" x14ac:dyDescent="0.15">
      <c r="A229" s="54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6"/>
    </row>
    <row r="230" spans="1:29" ht="15" customHeight="1" thickBot="1" x14ac:dyDescent="0.2">
      <c r="A230" s="57" t="s">
        <v>193</v>
      </c>
      <c r="B230" s="58"/>
      <c r="C230" s="58"/>
      <c r="D230" s="59" t="s">
        <v>205</v>
      </c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60"/>
    </row>
    <row r="231" spans="1:29" ht="26.25" customHeight="1" thickBot="1" x14ac:dyDescent="0.2">
      <c r="A231" s="130"/>
      <c r="B231" s="131"/>
      <c r="C231" s="131"/>
      <c r="D231" s="131"/>
      <c r="E231" s="131"/>
      <c r="F231" s="131"/>
      <c r="G231" s="131"/>
      <c r="H231" s="132" t="s">
        <v>27</v>
      </c>
      <c r="I231" s="133"/>
      <c r="J231" s="133"/>
      <c r="K231" s="133"/>
      <c r="L231" s="133"/>
      <c r="M231" s="133"/>
      <c r="N231" s="133"/>
      <c r="O231" s="133"/>
      <c r="P231" s="133"/>
      <c r="Q231" s="133"/>
      <c r="R231" s="134" t="str">
        <f>IF(C250&lt;&gt;"",R185+1,"")</f>
        <v/>
      </c>
      <c r="S231" s="134"/>
      <c r="T231" s="134"/>
      <c r="U231" s="134"/>
      <c r="V231" s="134"/>
      <c r="W231" s="134"/>
      <c r="X231" s="134"/>
      <c r="Y231" s="134"/>
      <c r="Z231" s="134"/>
      <c r="AA231" s="134"/>
      <c r="AB231" s="134"/>
      <c r="AC231" s="135"/>
    </row>
    <row r="232" spans="1:29" ht="22.5" customHeight="1" x14ac:dyDescent="0.15">
      <c r="A232" s="115" t="s">
        <v>0</v>
      </c>
      <c r="B232" s="116"/>
      <c r="C232" s="117"/>
      <c r="D232" s="121" t="str">
        <f>IF($D186&lt;&gt;"",$D186,"")</f>
        <v/>
      </c>
      <c r="E232" s="121"/>
      <c r="F232" s="121"/>
      <c r="G232" s="121"/>
      <c r="H232" s="121"/>
      <c r="I232" s="121"/>
      <c r="J232" s="121"/>
      <c r="K232" s="121"/>
      <c r="L232" s="121"/>
      <c r="M232" s="121"/>
      <c r="N232" s="122" t="s">
        <v>7</v>
      </c>
      <c r="O232" s="123"/>
      <c r="P232" s="123"/>
      <c r="Q232" s="124"/>
      <c r="R232" s="125">
        <f ca="1">YEAR(TODAY())</f>
        <v>2025</v>
      </c>
      <c r="S232" s="125"/>
      <c r="T232" s="125"/>
      <c r="U232" s="125"/>
      <c r="V232" s="126"/>
      <c r="W232" s="24" t="s">
        <v>14</v>
      </c>
      <c r="X232" s="127">
        <f ca="1">MONTH(TODAY())</f>
        <v>7</v>
      </c>
      <c r="Y232" s="126"/>
      <c r="Z232" s="24" t="s">
        <v>170</v>
      </c>
      <c r="AA232" s="127">
        <f ca="1">DAY(TODAY())</f>
        <v>1</v>
      </c>
      <c r="AB232" s="126"/>
      <c r="AC232" s="25" t="s">
        <v>171</v>
      </c>
    </row>
    <row r="233" spans="1:29" ht="22.5" customHeight="1" x14ac:dyDescent="0.15">
      <c r="A233" s="118"/>
      <c r="B233" s="119"/>
      <c r="C233" s="120"/>
      <c r="D233" s="128" t="str">
        <f>IF($D187&lt;&gt;"",$D187,"")</f>
        <v/>
      </c>
      <c r="E233" s="128"/>
      <c r="F233" s="128"/>
      <c r="G233" s="128"/>
      <c r="H233" s="128"/>
      <c r="I233" s="128"/>
      <c r="J233" s="128"/>
      <c r="K233" s="128"/>
      <c r="L233" s="128"/>
      <c r="M233" s="128"/>
      <c r="N233" s="96" t="s">
        <v>8</v>
      </c>
      <c r="O233" s="92"/>
      <c r="P233" s="92"/>
      <c r="Q233" s="93"/>
      <c r="R233" s="97" t="str">
        <f t="shared" ref="R233:R241" si="89">IF($R187&lt;&gt;"",$R187,"")</f>
        <v/>
      </c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8"/>
    </row>
    <row r="234" spans="1:29" ht="22.5" customHeight="1" x14ac:dyDescent="0.15">
      <c r="A234" s="91" t="s">
        <v>1</v>
      </c>
      <c r="B234" s="92"/>
      <c r="C234" s="93"/>
      <c r="D234" s="113" t="str">
        <f>IF($D188&lt;&gt;"",$D188,"")</f>
        <v/>
      </c>
      <c r="E234" s="113"/>
      <c r="F234" s="113"/>
      <c r="G234" s="113"/>
      <c r="H234" s="113"/>
      <c r="I234" s="113"/>
      <c r="J234" s="113"/>
      <c r="K234" s="113"/>
      <c r="L234" s="113"/>
      <c r="M234" s="113"/>
      <c r="N234" s="96" t="s">
        <v>9</v>
      </c>
      <c r="O234" s="92"/>
      <c r="P234" s="92"/>
      <c r="Q234" s="93"/>
      <c r="R234" s="97" t="str">
        <f t="shared" si="89"/>
        <v/>
      </c>
      <c r="S234" s="97"/>
      <c r="T234" s="97"/>
      <c r="U234" s="97"/>
      <c r="V234" s="105"/>
      <c r="W234" s="22" t="s">
        <v>14</v>
      </c>
      <c r="X234" s="101" t="str">
        <f>IF($X188&lt;&gt;"",$X188,"")</f>
        <v/>
      </c>
      <c r="Y234" s="105"/>
      <c r="Z234" s="22" t="s">
        <v>170</v>
      </c>
      <c r="AA234" s="101" t="str">
        <f>IF($AA188&lt;&gt;"",$AA188,"")</f>
        <v/>
      </c>
      <c r="AB234" s="105"/>
      <c r="AC234" s="23" t="s">
        <v>171</v>
      </c>
    </row>
    <row r="235" spans="1:29" ht="22.5" customHeight="1" x14ac:dyDescent="0.15">
      <c r="A235" s="91" t="s">
        <v>2</v>
      </c>
      <c r="B235" s="92"/>
      <c r="C235" s="93"/>
      <c r="D235" s="105" t="str">
        <f>IF($D189&lt;&gt;"",$D189,"")</f>
        <v/>
      </c>
      <c r="E235" s="110"/>
      <c r="F235" s="110"/>
      <c r="G235" s="110"/>
      <c r="H235" s="110"/>
      <c r="I235" s="110"/>
      <c r="J235" s="110"/>
      <c r="K235" s="110"/>
      <c r="L235" s="110"/>
      <c r="M235" s="101"/>
      <c r="N235" s="96" t="s">
        <v>10</v>
      </c>
      <c r="O235" s="92"/>
      <c r="P235" s="92"/>
      <c r="Q235" s="93"/>
      <c r="R235" s="97" t="str">
        <f t="shared" si="89"/>
        <v/>
      </c>
      <c r="S235" s="100"/>
      <c r="T235" s="129" t="str">
        <f>IF($T189&lt;&gt;"",$T189,"")</f>
        <v/>
      </c>
      <c r="U235" s="97"/>
      <c r="V235" s="97"/>
      <c r="W235" s="97"/>
      <c r="X235" s="97"/>
      <c r="Y235" s="97"/>
      <c r="Z235" s="97"/>
      <c r="AA235" s="97"/>
      <c r="AB235" s="105"/>
      <c r="AC235" s="18" t="str">
        <f>IF(R235="無し","","頃")</f>
        <v>頃</v>
      </c>
    </row>
    <row r="236" spans="1:29" ht="22.5" customHeight="1" x14ac:dyDescent="0.15">
      <c r="A236" s="91" t="s">
        <v>172</v>
      </c>
      <c r="B236" s="92"/>
      <c r="C236" s="93"/>
      <c r="D236" s="97" t="str">
        <f t="shared" ref="D236:D240" si="90">IF($D190&lt;&gt;"",$D190,"")</f>
        <v/>
      </c>
      <c r="E236" s="97"/>
      <c r="F236" s="97"/>
      <c r="G236" s="97"/>
      <c r="H236" s="97"/>
      <c r="I236" s="97"/>
      <c r="J236" s="97"/>
      <c r="K236" s="97"/>
      <c r="L236" s="97"/>
      <c r="M236" s="97"/>
      <c r="N236" s="96" t="s">
        <v>11</v>
      </c>
      <c r="O236" s="92"/>
      <c r="P236" s="92"/>
      <c r="Q236" s="93"/>
      <c r="R236" s="97" t="str">
        <f t="shared" si="89"/>
        <v/>
      </c>
      <c r="S236" s="100"/>
      <c r="T236" s="101" t="str">
        <f>IF($T190&lt;&gt;"",$T190,"")</f>
        <v/>
      </c>
      <c r="U236" s="97"/>
      <c r="V236" s="97"/>
      <c r="W236" s="97"/>
      <c r="X236" s="97"/>
      <c r="Y236" s="97"/>
      <c r="Z236" s="97"/>
      <c r="AA236" s="97"/>
      <c r="AB236" s="97"/>
      <c r="AC236" s="98"/>
    </row>
    <row r="237" spans="1:29" ht="22.5" customHeight="1" x14ac:dyDescent="0.15">
      <c r="A237" s="102" t="s">
        <v>96</v>
      </c>
      <c r="B237" s="96" t="s">
        <v>3</v>
      </c>
      <c r="C237" s="93"/>
      <c r="D237" s="97" t="str">
        <f t="shared" si="90"/>
        <v/>
      </c>
      <c r="E237" s="105"/>
      <c r="F237" s="95" t="str">
        <f>IF($F191&lt;&gt;"",$F191,"")</f>
        <v/>
      </c>
      <c r="G237" s="97"/>
      <c r="H237" s="97"/>
      <c r="I237" s="100"/>
      <c r="J237" s="101" t="str">
        <f>IF($J191&lt;&gt;"",$J191,"")</f>
        <v/>
      </c>
      <c r="K237" s="97"/>
      <c r="L237" s="97"/>
      <c r="M237" s="97"/>
      <c r="N237" s="96" t="s">
        <v>40</v>
      </c>
      <c r="O237" s="92"/>
      <c r="P237" s="92"/>
      <c r="Q237" s="93"/>
      <c r="R237" s="97" t="str">
        <f t="shared" si="89"/>
        <v/>
      </c>
      <c r="S237" s="100"/>
      <c r="T237" s="101" t="str">
        <f>IF($T191&lt;&gt;"",$T191,"")</f>
        <v/>
      </c>
      <c r="U237" s="97"/>
      <c r="V237" s="97"/>
      <c r="W237" s="97"/>
      <c r="X237" s="97"/>
      <c r="Y237" s="97"/>
      <c r="Z237" s="97"/>
      <c r="AA237" s="97"/>
      <c r="AB237" s="97"/>
      <c r="AC237" s="98"/>
    </row>
    <row r="238" spans="1:29" ht="22.5" customHeight="1" x14ac:dyDescent="0.15">
      <c r="A238" s="103"/>
      <c r="B238" s="96" t="s">
        <v>0</v>
      </c>
      <c r="C238" s="93"/>
      <c r="D238" s="97" t="str">
        <f t="shared" si="90"/>
        <v/>
      </c>
      <c r="E238" s="97"/>
      <c r="F238" s="97"/>
      <c r="G238" s="97"/>
      <c r="H238" s="97"/>
      <c r="I238" s="97"/>
      <c r="J238" s="97"/>
      <c r="K238" s="97"/>
      <c r="L238" s="97"/>
      <c r="M238" s="97"/>
      <c r="N238" s="106" t="s">
        <v>73</v>
      </c>
      <c r="O238" s="96" t="s">
        <v>76</v>
      </c>
      <c r="P238" s="92"/>
      <c r="Q238" s="93"/>
      <c r="R238" s="97" t="str">
        <f t="shared" si="89"/>
        <v/>
      </c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8"/>
    </row>
    <row r="239" spans="1:29" ht="22.5" customHeight="1" x14ac:dyDescent="0.15">
      <c r="A239" s="103"/>
      <c r="B239" s="96" t="s">
        <v>5</v>
      </c>
      <c r="C239" s="93"/>
      <c r="D239" s="13" t="str">
        <f>IF($D193&lt;&gt;"",$D193,"")</f>
        <v/>
      </c>
      <c r="E239" s="109" t="str">
        <f>IF($E193&lt;&gt;"",$E193,"")</f>
        <v/>
      </c>
      <c r="F239" s="110"/>
      <c r="G239" s="111"/>
      <c r="H239" s="94" t="str">
        <f>IF($H193&lt;&gt;"",$H193,"")</f>
        <v/>
      </c>
      <c r="I239" s="94"/>
      <c r="J239" s="94"/>
      <c r="K239" s="94"/>
      <c r="L239" s="94"/>
      <c r="M239" s="95"/>
      <c r="N239" s="107"/>
      <c r="O239" s="96" t="s">
        <v>75</v>
      </c>
      <c r="P239" s="92"/>
      <c r="Q239" s="93"/>
      <c r="R239" s="97" t="str">
        <f t="shared" si="89"/>
        <v/>
      </c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8"/>
    </row>
    <row r="240" spans="1:29" ht="22.5" customHeight="1" x14ac:dyDescent="0.15">
      <c r="A240" s="104"/>
      <c r="B240" s="96" t="s">
        <v>4</v>
      </c>
      <c r="C240" s="93"/>
      <c r="D240" s="13" t="str">
        <f t="shared" si="90"/>
        <v/>
      </c>
      <c r="E240" s="94" t="str">
        <f>IF($E194&lt;&gt;"",$E194,"")</f>
        <v/>
      </c>
      <c r="F240" s="94"/>
      <c r="G240" s="94"/>
      <c r="H240" s="94" t="str">
        <f>IF($H194&lt;&gt;"",$H194,"")</f>
        <v/>
      </c>
      <c r="I240" s="94"/>
      <c r="J240" s="94"/>
      <c r="K240" s="94"/>
      <c r="L240" s="94"/>
      <c r="M240" s="95"/>
      <c r="N240" s="107"/>
      <c r="O240" s="96" t="s">
        <v>13</v>
      </c>
      <c r="P240" s="92"/>
      <c r="Q240" s="93"/>
      <c r="R240" s="97" t="str">
        <f t="shared" si="89"/>
        <v/>
      </c>
      <c r="S240" s="100"/>
      <c r="T240" s="112" t="str">
        <f>IF($T194&lt;&gt;"",$T194,"")</f>
        <v/>
      </c>
      <c r="U240" s="113"/>
      <c r="V240" s="113"/>
      <c r="W240" s="113"/>
      <c r="X240" s="113"/>
      <c r="Y240" s="113"/>
      <c r="Z240" s="113"/>
      <c r="AA240" s="113"/>
      <c r="AB240" s="113"/>
      <c r="AC240" s="114"/>
    </row>
    <row r="241" spans="1:29" ht="22.5" customHeight="1" x14ac:dyDescent="0.15">
      <c r="A241" s="91" t="s">
        <v>12</v>
      </c>
      <c r="B241" s="92"/>
      <c r="C241" s="93"/>
      <c r="D241" s="13" t="str">
        <f>IF($D195&lt;&gt;"",$D195,"")</f>
        <v/>
      </c>
      <c r="E241" s="29" t="str">
        <f>IF($E195&lt;&gt;"",$E195,"")</f>
        <v/>
      </c>
      <c r="F241" s="110" t="str">
        <f>IF($F195&lt;&gt;"",$F195,"")</f>
        <v/>
      </c>
      <c r="G241" s="111"/>
      <c r="H241" s="94" t="str">
        <f>IF($H195&lt;&gt;"",$H195,"")</f>
        <v/>
      </c>
      <c r="I241" s="94"/>
      <c r="J241" s="94"/>
      <c r="K241" s="94"/>
      <c r="L241" s="94"/>
      <c r="M241" s="95"/>
      <c r="N241" s="108"/>
      <c r="O241" s="96" t="s">
        <v>4</v>
      </c>
      <c r="P241" s="92"/>
      <c r="Q241" s="93"/>
      <c r="R241" s="97" t="str">
        <f t="shared" si="89"/>
        <v/>
      </c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8"/>
    </row>
    <row r="242" spans="1:29" ht="15" customHeight="1" x14ac:dyDescent="0.15">
      <c r="A242" s="77" t="s">
        <v>102</v>
      </c>
      <c r="B242" s="78"/>
      <c r="C242" s="78" t="s">
        <v>20</v>
      </c>
      <c r="D242" s="78"/>
      <c r="E242" s="79" t="s">
        <v>177</v>
      </c>
      <c r="F242" s="78"/>
      <c r="G242" s="78"/>
      <c r="H242" s="80" t="s">
        <v>31</v>
      </c>
      <c r="I242" s="80"/>
      <c r="J242" s="80"/>
      <c r="K242" s="80"/>
      <c r="L242" s="80"/>
      <c r="M242" s="80"/>
      <c r="N242" s="80" t="s">
        <v>34</v>
      </c>
      <c r="O242" s="80"/>
      <c r="P242" s="80"/>
      <c r="Q242" s="80"/>
      <c r="R242" s="80"/>
      <c r="S242" s="80"/>
      <c r="T242" s="80"/>
      <c r="U242" s="80"/>
      <c r="V242" s="80"/>
      <c r="W242" s="80" t="s">
        <v>49</v>
      </c>
      <c r="X242" s="80"/>
      <c r="Y242" s="80"/>
      <c r="Z242" s="80"/>
      <c r="AA242" s="80" t="s">
        <v>23</v>
      </c>
      <c r="AB242" s="80"/>
      <c r="AC242" s="99"/>
    </row>
    <row r="243" spans="1:29" ht="15" customHeight="1" x14ac:dyDescent="0.15">
      <c r="A243" s="77"/>
      <c r="B243" s="78"/>
      <c r="C243" s="78"/>
      <c r="D243" s="78"/>
      <c r="E243" s="78"/>
      <c r="F243" s="78"/>
      <c r="G243" s="78"/>
      <c r="H243" s="72" t="s">
        <v>28</v>
      </c>
      <c r="I243" s="72" t="s">
        <v>178</v>
      </c>
      <c r="J243" s="64" t="s">
        <v>29</v>
      </c>
      <c r="K243" s="64"/>
      <c r="L243" s="64"/>
      <c r="M243" s="72" t="s">
        <v>30</v>
      </c>
      <c r="N243" s="72" t="s">
        <v>32</v>
      </c>
      <c r="O243" s="72" t="s">
        <v>37</v>
      </c>
      <c r="P243" s="72" t="s">
        <v>68</v>
      </c>
      <c r="Q243" s="64" t="s">
        <v>22</v>
      </c>
      <c r="R243" s="64"/>
      <c r="S243" s="64"/>
      <c r="T243" s="64"/>
      <c r="U243" s="64" t="s">
        <v>38</v>
      </c>
      <c r="V243" s="64"/>
      <c r="W243" s="72" t="s">
        <v>179</v>
      </c>
      <c r="X243" s="72" t="s">
        <v>63</v>
      </c>
      <c r="Y243" s="81" t="s">
        <v>125</v>
      </c>
      <c r="Z243" s="83" t="s">
        <v>66</v>
      </c>
      <c r="AA243" s="85"/>
      <c r="AB243" s="85"/>
      <c r="AC243" s="86"/>
    </row>
    <row r="244" spans="1:29" ht="15" customHeight="1" x14ac:dyDescent="0.15">
      <c r="A244" s="77"/>
      <c r="B244" s="78"/>
      <c r="C244" s="78"/>
      <c r="D244" s="78"/>
      <c r="E244" s="78"/>
      <c r="F244" s="78"/>
      <c r="G244" s="78"/>
      <c r="H244" s="72"/>
      <c r="I244" s="72"/>
      <c r="J244" s="72" t="s">
        <v>128</v>
      </c>
      <c r="K244" s="72" t="s">
        <v>119</v>
      </c>
      <c r="L244" s="72" t="s">
        <v>35</v>
      </c>
      <c r="M244" s="72"/>
      <c r="N244" s="72"/>
      <c r="O244" s="72"/>
      <c r="P244" s="74"/>
      <c r="Q244" s="72" t="s">
        <v>39</v>
      </c>
      <c r="R244" s="73" t="s">
        <v>45</v>
      </c>
      <c r="S244" s="72" t="s">
        <v>47</v>
      </c>
      <c r="T244" s="72" t="s">
        <v>48</v>
      </c>
      <c r="U244" s="72" t="s">
        <v>33</v>
      </c>
      <c r="V244" s="72" t="s">
        <v>129</v>
      </c>
      <c r="W244" s="72"/>
      <c r="X244" s="72"/>
      <c r="Y244" s="82"/>
      <c r="Z244" s="83"/>
      <c r="AA244" s="85"/>
      <c r="AB244" s="85"/>
      <c r="AC244" s="86"/>
    </row>
    <row r="245" spans="1:29" ht="15" customHeight="1" x14ac:dyDescent="0.15">
      <c r="A245" s="77"/>
      <c r="B245" s="78"/>
      <c r="C245" s="78"/>
      <c r="D245" s="78"/>
      <c r="E245" s="78"/>
      <c r="F245" s="78"/>
      <c r="G245" s="78"/>
      <c r="H245" s="72"/>
      <c r="I245" s="72"/>
      <c r="J245" s="72"/>
      <c r="K245" s="72"/>
      <c r="L245" s="72"/>
      <c r="M245" s="72"/>
      <c r="N245" s="72"/>
      <c r="O245" s="72"/>
      <c r="P245" s="75" t="s">
        <v>67</v>
      </c>
      <c r="Q245" s="72"/>
      <c r="R245" s="73"/>
      <c r="S245" s="72"/>
      <c r="T245" s="72"/>
      <c r="U245" s="72"/>
      <c r="V245" s="74"/>
      <c r="W245" s="74"/>
      <c r="X245" s="72"/>
      <c r="Y245" s="82"/>
      <c r="Z245" s="84"/>
      <c r="AA245" s="85"/>
      <c r="AB245" s="85"/>
      <c r="AC245" s="86"/>
    </row>
    <row r="246" spans="1:29" ht="15" customHeight="1" x14ac:dyDescent="0.15">
      <c r="A246" s="77"/>
      <c r="B246" s="78"/>
      <c r="C246" s="78"/>
      <c r="D246" s="78"/>
      <c r="E246" s="78"/>
      <c r="F246" s="78"/>
      <c r="G246" s="78"/>
      <c r="H246" s="72"/>
      <c r="I246" s="72"/>
      <c r="J246" s="72"/>
      <c r="K246" s="72"/>
      <c r="L246" s="72"/>
      <c r="M246" s="72"/>
      <c r="N246" s="72"/>
      <c r="O246" s="72"/>
      <c r="P246" s="76"/>
      <c r="Q246" s="72"/>
      <c r="R246" s="73"/>
      <c r="S246" s="72"/>
      <c r="T246" s="72"/>
      <c r="U246" s="72"/>
      <c r="V246" s="75" t="s">
        <v>22</v>
      </c>
      <c r="W246" s="5" t="s">
        <v>51</v>
      </c>
      <c r="X246" s="72"/>
      <c r="Y246" s="87" t="s">
        <v>194</v>
      </c>
      <c r="Z246" s="90" t="s">
        <v>64</v>
      </c>
      <c r="AA246" s="85"/>
      <c r="AB246" s="85"/>
      <c r="AC246" s="86"/>
    </row>
    <row r="247" spans="1:29" ht="15" customHeight="1" x14ac:dyDescent="0.15">
      <c r="A247" s="77"/>
      <c r="B247" s="78"/>
      <c r="C247" s="78"/>
      <c r="D247" s="78"/>
      <c r="E247" s="78"/>
      <c r="F247" s="78"/>
      <c r="G247" s="78"/>
      <c r="H247" s="72"/>
      <c r="I247" s="72"/>
      <c r="J247" s="72"/>
      <c r="K247" s="72"/>
      <c r="L247" s="72"/>
      <c r="M247" s="72"/>
      <c r="N247" s="72"/>
      <c r="O247" s="72"/>
      <c r="P247" s="76"/>
      <c r="Q247" s="72"/>
      <c r="R247" s="73"/>
      <c r="S247" s="72"/>
      <c r="T247" s="72"/>
      <c r="U247" s="72"/>
      <c r="V247" s="76"/>
      <c r="W247" s="27" t="s">
        <v>180</v>
      </c>
      <c r="X247" s="72"/>
      <c r="Y247" s="88"/>
      <c r="Z247" s="73"/>
      <c r="AA247" s="85"/>
      <c r="AB247" s="85"/>
      <c r="AC247" s="86"/>
    </row>
    <row r="248" spans="1:29" ht="15" customHeight="1" x14ac:dyDescent="0.15">
      <c r="A248" s="77"/>
      <c r="B248" s="78"/>
      <c r="C248" s="78"/>
      <c r="D248" s="78"/>
      <c r="E248" s="78"/>
      <c r="F248" s="78"/>
      <c r="G248" s="78"/>
      <c r="H248" s="72"/>
      <c r="I248" s="72"/>
      <c r="J248" s="72"/>
      <c r="K248" s="72"/>
      <c r="L248" s="72"/>
      <c r="M248" s="72"/>
      <c r="N248" s="72"/>
      <c r="O248" s="72"/>
      <c r="P248" s="76"/>
      <c r="Q248" s="72"/>
      <c r="R248" s="73"/>
      <c r="S248" s="72"/>
      <c r="T248" s="72"/>
      <c r="U248" s="72"/>
      <c r="V248" s="76"/>
      <c r="W248" s="14" t="s">
        <v>53</v>
      </c>
      <c r="X248" s="72"/>
      <c r="Y248" s="88"/>
      <c r="Z248" s="73"/>
      <c r="AA248" s="85"/>
      <c r="AB248" s="85"/>
      <c r="AC248" s="86"/>
    </row>
    <row r="249" spans="1:29" ht="7.5" customHeight="1" x14ac:dyDescent="0.15">
      <c r="A249" s="77"/>
      <c r="B249" s="78"/>
      <c r="C249" s="78"/>
      <c r="D249" s="78"/>
      <c r="E249" s="78"/>
      <c r="F249" s="78"/>
      <c r="G249" s="78"/>
      <c r="H249" s="72"/>
      <c r="I249" s="72"/>
      <c r="J249" s="72"/>
      <c r="K249" s="72"/>
      <c r="L249" s="72"/>
      <c r="M249" s="72"/>
      <c r="N249" s="72"/>
      <c r="O249" s="72"/>
      <c r="P249" s="76"/>
      <c r="Q249" s="72"/>
      <c r="R249" s="73"/>
      <c r="S249" s="72"/>
      <c r="T249" s="72"/>
      <c r="U249" s="72"/>
      <c r="V249" s="76"/>
      <c r="W249" s="28" t="s">
        <v>72</v>
      </c>
      <c r="X249" s="72"/>
      <c r="Y249" s="89"/>
      <c r="Z249" s="73"/>
      <c r="AA249" s="85"/>
      <c r="AB249" s="85"/>
      <c r="AC249" s="86"/>
    </row>
    <row r="250" spans="1:29" ht="18" customHeight="1" x14ac:dyDescent="0.15">
      <c r="A250" s="70"/>
      <c r="B250" s="71"/>
      <c r="C250" s="62"/>
      <c r="D250" s="62"/>
      <c r="E250" s="15"/>
      <c r="F250" s="17" t="s">
        <v>24</v>
      </c>
      <c r="G250" s="16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9"/>
    </row>
    <row r="251" spans="1:29" ht="18" customHeight="1" x14ac:dyDescent="0.15">
      <c r="A251" s="70"/>
      <c r="B251" s="71"/>
      <c r="C251" s="62"/>
      <c r="D251" s="62"/>
      <c r="E251" s="15"/>
      <c r="F251" s="17" t="s">
        <v>24</v>
      </c>
      <c r="G251" s="16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9"/>
    </row>
    <row r="252" spans="1:29" ht="18" customHeight="1" x14ac:dyDescent="0.15">
      <c r="A252" s="70"/>
      <c r="B252" s="71"/>
      <c r="C252" s="62"/>
      <c r="D252" s="62"/>
      <c r="E252" s="15"/>
      <c r="F252" s="17" t="s">
        <v>24</v>
      </c>
      <c r="G252" s="16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9"/>
    </row>
    <row r="253" spans="1:29" ht="18" customHeight="1" x14ac:dyDescent="0.15">
      <c r="A253" s="70"/>
      <c r="B253" s="71"/>
      <c r="C253" s="62"/>
      <c r="D253" s="62"/>
      <c r="E253" s="15"/>
      <c r="F253" s="17" t="s">
        <v>24</v>
      </c>
      <c r="G253" s="16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9"/>
    </row>
    <row r="254" spans="1:29" ht="18" customHeight="1" x14ac:dyDescent="0.15">
      <c r="A254" s="70"/>
      <c r="B254" s="71"/>
      <c r="C254" s="62"/>
      <c r="D254" s="62"/>
      <c r="E254" s="15"/>
      <c r="F254" s="17" t="s">
        <v>24</v>
      </c>
      <c r="G254" s="16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9"/>
    </row>
    <row r="255" spans="1:29" ht="18" customHeight="1" x14ac:dyDescent="0.15">
      <c r="A255" s="70"/>
      <c r="B255" s="71"/>
      <c r="C255" s="62"/>
      <c r="D255" s="62"/>
      <c r="E255" s="15"/>
      <c r="F255" s="17" t="s">
        <v>24</v>
      </c>
      <c r="G255" s="16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9"/>
    </row>
    <row r="256" spans="1:29" ht="18" customHeight="1" x14ac:dyDescent="0.15">
      <c r="A256" s="70"/>
      <c r="B256" s="71"/>
      <c r="C256" s="62"/>
      <c r="D256" s="62"/>
      <c r="E256" s="15"/>
      <c r="F256" s="17" t="s">
        <v>24</v>
      </c>
      <c r="G256" s="16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9"/>
    </row>
    <row r="257" spans="1:29" ht="18" customHeight="1" x14ac:dyDescent="0.15">
      <c r="A257" s="70"/>
      <c r="B257" s="71"/>
      <c r="C257" s="62"/>
      <c r="D257" s="62"/>
      <c r="E257" s="15"/>
      <c r="F257" s="17" t="s">
        <v>24</v>
      </c>
      <c r="G257" s="16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9"/>
    </row>
    <row r="258" spans="1:29" ht="18" customHeight="1" x14ac:dyDescent="0.15">
      <c r="A258" s="70"/>
      <c r="B258" s="71"/>
      <c r="C258" s="62"/>
      <c r="D258" s="62"/>
      <c r="E258" s="15"/>
      <c r="F258" s="17" t="s">
        <v>24</v>
      </c>
      <c r="G258" s="16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9"/>
    </row>
    <row r="259" spans="1:29" ht="18" customHeight="1" x14ac:dyDescent="0.15">
      <c r="A259" s="70"/>
      <c r="B259" s="71"/>
      <c r="C259" s="62"/>
      <c r="D259" s="62"/>
      <c r="E259" s="15"/>
      <c r="F259" s="17" t="s">
        <v>24</v>
      </c>
      <c r="G259" s="16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9"/>
    </row>
    <row r="260" spans="1:29" ht="18" customHeight="1" x14ac:dyDescent="0.15">
      <c r="A260" s="61"/>
      <c r="B260" s="62"/>
      <c r="C260" s="62"/>
      <c r="D260" s="62"/>
      <c r="E260" s="15"/>
      <c r="F260" s="17" t="s">
        <v>101</v>
      </c>
      <c r="G260" s="16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9"/>
    </row>
    <row r="261" spans="1:29" ht="18" customHeight="1" x14ac:dyDescent="0.15">
      <c r="A261" s="61"/>
      <c r="B261" s="62"/>
      <c r="C261" s="62"/>
      <c r="D261" s="62"/>
      <c r="E261" s="15"/>
      <c r="F261" s="17" t="s">
        <v>101</v>
      </c>
      <c r="G261" s="16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9"/>
    </row>
    <row r="262" spans="1:29" ht="18" customHeight="1" x14ac:dyDescent="0.15">
      <c r="A262" s="61"/>
      <c r="B262" s="62"/>
      <c r="C262" s="62"/>
      <c r="D262" s="62"/>
      <c r="E262" s="15"/>
      <c r="F262" s="17" t="s">
        <v>101</v>
      </c>
      <c r="G262" s="16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9"/>
    </row>
    <row r="263" spans="1:29" ht="18" customHeight="1" x14ac:dyDescent="0.15">
      <c r="A263" s="61"/>
      <c r="B263" s="62"/>
      <c r="C263" s="62"/>
      <c r="D263" s="62"/>
      <c r="E263" s="15"/>
      <c r="F263" s="17" t="s">
        <v>101</v>
      </c>
      <c r="G263" s="16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9"/>
    </row>
    <row r="264" spans="1:29" ht="18" customHeight="1" x14ac:dyDescent="0.15">
      <c r="A264" s="61"/>
      <c r="B264" s="62"/>
      <c r="C264" s="62"/>
      <c r="D264" s="62"/>
      <c r="E264" s="15"/>
      <c r="F264" s="17" t="s">
        <v>101</v>
      </c>
      <c r="G264" s="16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9"/>
    </row>
    <row r="265" spans="1:29" ht="18" customHeight="1" x14ac:dyDescent="0.15">
      <c r="A265" s="61"/>
      <c r="B265" s="62"/>
      <c r="C265" s="62"/>
      <c r="D265" s="62"/>
      <c r="E265" s="15"/>
      <c r="F265" s="17" t="s">
        <v>101</v>
      </c>
      <c r="G265" s="16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9"/>
    </row>
    <row r="266" spans="1:29" ht="18" customHeight="1" x14ac:dyDescent="0.15">
      <c r="A266" s="61"/>
      <c r="B266" s="62"/>
      <c r="C266" s="62"/>
      <c r="D266" s="62"/>
      <c r="E266" s="15"/>
      <c r="F266" s="17" t="s">
        <v>101</v>
      </c>
      <c r="G266" s="16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9"/>
    </row>
    <row r="267" spans="1:29" ht="18" customHeight="1" x14ac:dyDescent="0.15">
      <c r="A267" s="61"/>
      <c r="B267" s="62"/>
      <c r="C267" s="62"/>
      <c r="D267" s="62"/>
      <c r="E267" s="15"/>
      <c r="F267" s="17" t="s">
        <v>101</v>
      </c>
      <c r="G267" s="16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9"/>
    </row>
    <row r="268" spans="1:29" ht="18" customHeight="1" x14ac:dyDescent="0.15">
      <c r="A268" s="61"/>
      <c r="B268" s="62"/>
      <c r="C268" s="62"/>
      <c r="D268" s="62"/>
      <c r="E268" s="15"/>
      <c r="F268" s="17" t="s">
        <v>101</v>
      </c>
      <c r="G268" s="16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9"/>
    </row>
    <row r="269" spans="1:29" ht="18" customHeight="1" x14ac:dyDescent="0.15">
      <c r="A269" s="61"/>
      <c r="B269" s="62"/>
      <c r="C269" s="62"/>
      <c r="D269" s="62"/>
      <c r="E269" s="15"/>
      <c r="F269" s="17" t="s">
        <v>101</v>
      </c>
      <c r="G269" s="16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9"/>
    </row>
    <row r="270" spans="1:29" ht="18" customHeight="1" x14ac:dyDescent="0.15">
      <c r="A270" s="63" t="s">
        <v>121</v>
      </c>
      <c r="B270" s="64"/>
      <c r="C270" s="65" t="str">
        <f>IF(COUNTA(C250:D269)&lt;&gt;0,COUNTA(C250:D269),"")</f>
        <v/>
      </c>
      <c r="D270" s="65"/>
      <c r="E270" s="65"/>
      <c r="F270" s="65"/>
      <c r="G270" s="65"/>
      <c r="H270" s="10" t="str">
        <f>IF(COUNTA(H250:H269)=0,"",COUNTA(H250:H269))</f>
        <v/>
      </c>
      <c r="I270" s="10" t="str">
        <f t="shared" ref="I270" si="91">IF(COUNTA(I250:I269)=0,"",COUNTA(I250:I269))</f>
        <v/>
      </c>
      <c r="J270" s="10" t="str">
        <f t="shared" ref="J270" si="92">IF(COUNTA(J250:J269)=0,"",COUNTA(J250:J269))</f>
        <v/>
      </c>
      <c r="K270" s="10" t="str">
        <f t="shared" ref="K270" si="93">IF(COUNTA(K250:K269)=0,"",COUNTA(K250:K269))</f>
        <v/>
      </c>
      <c r="L270" s="10" t="str">
        <f t="shared" ref="L270" si="94">IF(COUNTA(L250:L269)=0,"",COUNTA(L250:L269))</f>
        <v/>
      </c>
      <c r="M270" s="10" t="str">
        <f t="shared" ref="M270" si="95">IF(COUNTA(M250:M269)=0,"",COUNTA(M250:M269))</f>
        <v/>
      </c>
      <c r="N270" s="10" t="str">
        <f t="shared" ref="N270" si="96">IF(COUNTA(N250:N269)=0,"",COUNTA(N250:N269))</f>
        <v/>
      </c>
      <c r="O270" s="10" t="str">
        <f t="shared" ref="O270" si="97">IF(COUNTA(O250:O269)=0,"",COUNTA(O250:O269))</f>
        <v/>
      </c>
      <c r="P270" s="10" t="str">
        <f t="shared" ref="P270" si="98">IF(COUNTA(P250:P269)=0,"",COUNTA(P250:P269))</f>
        <v/>
      </c>
      <c r="Q270" s="10" t="str">
        <f t="shared" ref="Q270" si="99">IF(COUNTA(Q250:Q269)=0,"",COUNTA(Q250:Q269))</f>
        <v/>
      </c>
      <c r="R270" s="10" t="str">
        <f t="shared" ref="R270" si="100">IF(COUNTA(R250:R269)=0,"",COUNTA(R250:R269))</f>
        <v/>
      </c>
      <c r="S270" s="10" t="str">
        <f t="shared" ref="S270" si="101">IF(COUNTA(S250:S269)=0,"",COUNTA(S250:S269))</f>
        <v/>
      </c>
      <c r="T270" s="10" t="str">
        <f t="shared" ref="T270" si="102">IF(COUNTA(T250:T269)=0,"",COUNTA(T250:T269))</f>
        <v/>
      </c>
      <c r="U270" s="10" t="str">
        <f t="shared" ref="U270" si="103">IF(COUNTA(U250:U269)=0,"",COUNTA(U250:U269))</f>
        <v/>
      </c>
      <c r="V270" s="10" t="str">
        <f t="shared" ref="V270" si="104">IF(COUNTA(V250:V269)=0,"",COUNTA(V250:V269))</f>
        <v/>
      </c>
      <c r="W270" s="10" t="str">
        <f t="shared" ref="W270" si="105">IF(COUNTA(W250:W269)=0,"",COUNTA(W250:W269))</f>
        <v/>
      </c>
      <c r="X270" s="10" t="str">
        <f t="shared" ref="X270" si="106">IF(COUNTA(X250:X269)=0,"",COUNTA(X250:X269))</f>
        <v/>
      </c>
      <c r="Y270" s="10" t="str">
        <f t="shared" ref="Y270" si="107">IF(COUNTA(Y250:Y269)=0,"",COUNTA(Y250:Y269))</f>
        <v/>
      </c>
      <c r="Z270" s="10" t="str">
        <f t="shared" ref="Z270" si="108">IF(COUNTA(Z250:Z269)=0,"",COUNTA(Z250:Z269))</f>
        <v/>
      </c>
      <c r="AA270" s="10" t="str">
        <f t="shared" ref="AA270" si="109">IF(COUNTA(AA250:AA269)=0,"",COUNTA(AA250:AA269))</f>
        <v/>
      </c>
      <c r="AB270" s="10" t="str">
        <f t="shared" ref="AB270" si="110">IF(COUNTA(AB250:AB269)=0,"",COUNTA(AB250:AB269))</f>
        <v/>
      </c>
      <c r="AC270" s="21" t="str">
        <f>IF(COUNTA(AC250:AC269)=0,"",COUNTA(AC250:AC269))</f>
        <v/>
      </c>
    </row>
    <row r="271" spans="1:29" ht="15" customHeight="1" x14ac:dyDescent="0.15">
      <c r="A271" s="66" t="str">
        <f>IF(COUNTA(Q250:V269)&lt;&gt;0,"基準拘束圧","")</f>
        <v/>
      </c>
      <c r="B271" s="67"/>
      <c r="C271" s="67"/>
      <c r="D271" s="68" t="str">
        <f>IF($D225&lt;&gt;"","(  "&amp;$D225&amp;"  )","")</f>
        <v>(  (  (  (  (  有効土被り圧  )  )  )  )  )</v>
      </c>
      <c r="E271" s="68"/>
      <c r="F271" s="68"/>
      <c r="G271" s="20"/>
      <c r="H271" s="67" t="s">
        <v>185</v>
      </c>
      <c r="I271" s="67"/>
      <c r="J271" s="8" t="s">
        <v>127</v>
      </c>
      <c r="K271" s="8" t="s">
        <v>116</v>
      </c>
      <c r="L271" s="69"/>
      <c r="M271" s="69"/>
      <c r="N271" s="69"/>
      <c r="O271" s="69"/>
      <c r="P271" s="69"/>
      <c r="Q271" s="69"/>
      <c r="R271" s="69"/>
      <c r="S271" s="8" t="s">
        <v>188</v>
      </c>
      <c r="T271" s="8" t="s">
        <v>117</v>
      </c>
      <c r="U271" s="8" t="s">
        <v>116</v>
      </c>
      <c r="V271" s="69"/>
      <c r="W271" s="69"/>
      <c r="X271" s="69"/>
      <c r="Y271" s="69"/>
      <c r="Z271" s="69"/>
      <c r="AA271" s="69"/>
      <c r="AB271" s="69"/>
      <c r="AC271" s="9" t="s">
        <v>36</v>
      </c>
    </row>
    <row r="272" spans="1:29" ht="15" customHeight="1" x14ac:dyDescent="0.15">
      <c r="A272" s="50" t="s">
        <v>192</v>
      </c>
      <c r="B272" s="51"/>
      <c r="C272" s="51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3"/>
    </row>
    <row r="273" spans="1:29" ht="15" customHeight="1" x14ac:dyDescent="0.15">
      <c r="A273" s="54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6"/>
    </row>
    <row r="274" spans="1:29" ht="15" customHeight="1" x14ac:dyDescent="0.15">
      <c r="A274" s="54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6"/>
    </row>
    <row r="275" spans="1:29" ht="15" customHeight="1" x14ac:dyDescent="0.15">
      <c r="A275" s="54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6"/>
    </row>
    <row r="276" spans="1:29" ht="15" customHeight="1" thickBot="1" x14ac:dyDescent="0.2">
      <c r="A276" s="57" t="s">
        <v>193</v>
      </c>
      <c r="B276" s="58"/>
      <c r="C276" s="58"/>
      <c r="D276" s="59" t="s">
        <v>205</v>
      </c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60"/>
    </row>
    <row r="277" spans="1:29" ht="26.25" customHeight="1" thickBot="1" x14ac:dyDescent="0.2">
      <c r="A277" s="130"/>
      <c r="B277" s="131"/>
      <c r="C277" s="131"/>
      <c r="D277" s="131"/>
      <c r="E277" s="131"/>
      <c r="F277" s="131"/>
      <c r="G277" s="131"/>
      <c r="H277" s="132" t="s">
        <v>27</v>
      </c>
      <c r="I277" s="133"/>
      <c r="J277" s="133"/>
      <c r="K277" s="133"/>
      <c r="L277" s="133"/>
      <c r="M277" s="133"/>
      <c r="N277" s="133"/>
      <c r="O277" s="133"/>
      <c r="P277" s="133"/>
      <c r="Q277" s="133"/>
      <c r="R277" s="134" t="str">
        <f>IF(C296&lt;&gt;"",R231+1,"")</f>
        <v/>
      </c>
      <c r="S277" s="134"/>
      <c r="T277" s="134"/>
      <c r="U277" s="134"/>
      <c r="V277" s="134"/>
      <c r="W277" s="134"/>
      <c r="X277" s="134"/>
      <c r="Y277" s="134"/>
      <c r="Z277" s="134"/>
      <c r="AA277" s="134"/>
      <c r="AB277" s="134"/>
      <c r="AC277" s="135"/>
    </row>
    <row r="278" spans="1:29" ht="22.5" customHeight="1" x14ac:dyDescent="0.15">
      <c r="A278" s="115" t="s">
        <v>0</v>
      </c>
      <c r="B278" s="116"/>
      <c r="C278" s="117"/>
      <c r="D278" s="121" t="str">
        <f>IF($D232&lt;&gt;"",$D232,"")</f>
        <v/>
      </c>
      <c r="E278" s="121"/>
      <c r="F278" s="121"/>
      <c r="G278" s="121"/>
      <c r="H278" s="121"/>
      <c r="I278" s="121"/>
      <c r="J278" s="121"/>
      <c r="K278" s="121"/>
      <c r="L278" s="121"/>
      <c r="M278" s="121"/>
      <c r="N278" s="122" t="s">
        <v>7</v>
      </c>
      <c r="O278" s="123"/>
      <c r="P278" s="123"/>
      <c r="Q278" s="124"/>
      <c r="R278" s="125">
        <f ca="1">YEAR(TODAY())</f>
        <v>2025</v>
      </c>
      <c r="S278" s="125"/>
      <c r="T278" s="125"/>
      <c r="U278" s="125"/>
      <c r="V278" s="126"/>
      <c r="W278" s="24" t="s">
        <v>14</v>
      </c>
      <c r="X278" s="127">
        <f ca="1">MONTH(TODAY())</f>
        <v>7</v>
      </c>
      <c r="Y278" s="126"/>
      <c r="Z278" s="24" t="s">
        <v>170</v>
      </c>
      <c r="AA278" s="127">
        <f ca="1">DAY(TODAY())</f>
        <v>1</v>
      </c>
      <c r="AB278" s="126"/>
      <c r="AC278" s="25" t="s">
        <v>171</v>
      </c>
    </row>
    <row r="279" spans="1:29" ht="22.5" customHeight="1" x14ac:dyDescent="0.15">
      <c r="A279" s="118"/>
      <c r="B279" s="119"/>
      <c r="C279" s="120"/>
      <c r="D279" s="128" t="str">
        <f>IF($D233&lt;&gt;"",$D233,"")</f>
        <v/>
      </c>
      <c r="E279" s="128"/>
      <c r="F279" s="128"/>
      <c r="G279" s="128"/>
      <c r="H279" s="128"/>
      <c r="I279" s="128"/>
      <c r="J279" s="128"/>
      <c r="K279" s="128"/>
      <c r="L279" s="128"/>
      <c r="M279" s="128"/>
      <c r="N279" s="96" t="s">
        <v>8</v>
      </c>
      <c r="O279" s="92"/>
      <c r="P279" s="92"/>
      <c r="Q279" s="93"/>
      <c r="R279" s="97" t="str">
        <f t="shared" ref="R279:R287" si="111">IF($R233&lt;&gt;"",$R233,"")</f>
        <v/>
      </c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8"/>
    </row>
    <row r="280" spans="1:29" ht="22.5" customHeight="1" x14ac:dyDescent="0.15">
      <c r="A280" s="91" t="s">
        <v>1</v>
      </c>
      <c r="B280" s="92"/>
      <c r="C280" s="93"/>
      <c r="D280" s="113" t="str">
        <f>IF($D234&lt;&gt;"",$D234,"")</f>
        <v/>
      </c>
      <c r="E280" s="113"/>
      <c r="F280" s="113"/>
      <c r="G280" s="113"/>
      <c r="H280" s="113"/>
      <c r="I280" s="113"/>
      <c r="J280" s="113"/>
      <c r="K280" s="113"/>
      <c r="L280" s="113"/>
      <c r="M280" s="113"/>
      <c r="N280" s="96" t="s">
        <v>9</v>
      </c>
      <c r="O280" s="92"/>
      <c r="P280" s="92"/>
      <c r="Q280" s="93"/>
      <c r="R280" s="97" t="str">
        <f t="shared" si="111"/>
        <v/>
      </c>
      <c r="S280" s="97"/>
      <c r="T280" s="97"/>
      <c r="U280" s="97"/>
      <c r="V280" s="105"/>
      <c r="W280" s="22" t="s">
        <v>14</v>
      </c>
      <c r="X280" s="101" t="str">
        <f>IF($X234&lt;&gt;"",$X234,"")</f>
        <v/>
      </c>
      <c r="Y280" s="105"/>
      <c r="Z280" s="22" t="s">
        <v>170</v>
      </c>
      <c r="AA280" s="101" t="str">
        <f>IF($AA234&lt;&gt;"",$AA234,"")</f>
        <v/>
      </c>
      <c r="AB280" s="105"/>
      <c r="AC280" s="23" t="s">
        <v>171</v>
      </c>
    </row>
    <row r="281" spans="1:29" ht="22.5" customHeight="1" x14ac:dyDescent="0.15">
      <c r="A281" s="91" t="s">
        <v>2</v>
      </c>
      <c r="B281" s="92"/>
      <c r="C281" s="93"/>
      <c r="D281" s="105" t="str">
        <f>IF($D235&lt;&gt;"",$D235,"")</f>
        <v/>
      </c>
      <c r="E281" s="110"/>
      <c r="F281" s="110"/>
      <c r="G281" s="110"/>
      <c r="H281" s="110"/>
      <c r="I281" s="110"/>
      <c r="J281" s="110"/>
      <c r="K281" s="110"/>
      <c r="L281" s="110"/>
      <c r="M281" s="101"/>
      <c r="N281" s="96" t="s">
        <v>10</v>
      </c>
      <c r="O281" s="92"/>
      <c r="P281" s="92"/>
      <c r="Q281" s="93"/>
      <c r="R281" s="97" t="str">
        <f t="shared" si="111"/>
        <v/>
      </c>
      <c r="S281" s="100"/>
      <c r="T281" s="129" t="str">
        <f>IF($T235&lt;&gt;"",$T235,"")</f>
        <v/>
      </c>
      <c r="U281" s="97"/>
      <c r="V281" s="97"/>
      <c r="W281" s="97"/>
      <c r="X281" s="97"/>
      <c r="Y281" s="97"/>
      <c r="Z281" s="97"/>
      <c r="AA281" s="97"/>
      <c r="AB281" s="105"/>
      <c r="AC281" s="18" t="str">
        <f>IF(R281="無し","","頃")</f>
        <v>頃</v>
      </c>
    </row>
    <row r="282" spans="1:29" ht="22.5" customHeight="1" x14ac:dyDescent="0.15">
      <c r="A282" s="91" t="s">
        <v>172</v>
      </c>
      <c r="B282" s="92"/>
      <c r="C282" s="93"/>
      <c r="D282" s="97" t="str">
        <f t="shared" ref="D282:D286" si="112">IF($D236&lt;&gt;"",$D236,"")</f>
        <v/>
      </c>
      <c r="E282" s="97"/>
      <c r="F282" s="97"/>
      <c r="G282" s="97"/>
      <c r="H282" s="97"/>
      <c r="I282" s="97"/>
      <c r="J282" s="97"/>
      <c r="K282" s="97"/>
      <c r="L282" s="97"/>
      <c r="M282" s="97"/>
      <c r="N282" s="96" t="s">
        <v>11</v>
      </c>
      <c r="O282" s="92"/>
      <c r="P282" s="92"/>
      <c r="Q282" s="93"/>
      <c r="R282" s="97" t="str">
        <f t="shared" si="111"/>
        <v/>
      </c>
      <c r="S282" s="100"/>
      <c r="T282" s="101" t="str">
        <f>IF($T236&lt;&gt;"",$T236,"")</f>
        <v/>
      </c>
      <c r="U282" s="97"/>
      <c r="V282" s="97"/>
      <c r="W282" s="97"/>
      <c r="X282" s="97"/>
      <c r="Y282" s="97"/>
      <c r="Z282" s="97"/>
      <c r="AA282" s="97"/>
      <c r="AB282" s="97"/>
      <c r="AC282" s="98"/>
    </row>
    <row r="283" spans="1:29" ht="22.5" customHeight="1" x14ac:dyDescent="0.15">
      <c r="A283" s="102" t="s">
        <v>96</v>
      </c>
      <c r="B283" s="96" t="s">
        <v>3</v>
      </c>
      <c r="C283" s="93"/>
      <c r="D283" s="97" t="str">
        <f t="shared" si="112"/>
        <v/>
      </c>
      <c r="E283" s="105"/>
      <c r="F283" s="95" t="str">
        <f>IF($F237&lt;&gt;"",$F237,"")</f>
        <v/>
      </c>
      <c r="G283" s="97"/>
      <c r="H283" s="97"/>
      <c r="I283" s="100"/>
      <c r="J283" s="101" t="str">
        <f>IF($J237&lt;&gt;"",$J237,"")</f>
        <v/>
      </c>
      <c r="K283" s="97"/>
      <c r="L283" s="97"/>
      <c r="M283" s="97"/>
      <c r="N283" s="96" t="s">
        <v>40</v>
      </c>
      <c r="O283" s="92"/>
      <c r="P283" s="92"/>
      <c r="Q283" s="93"/>
      <c r="R283" s="97" t="str">
        <f t="shared" si="111"/>
        <v/>
      </c>
      <c r="S283" s="100"/>
      <c r="T283" s="101" t="str">
        <f>IF($T237&lt;&gt;"",$T237,"")</f>
        <v/>
      </c>
      <c r="U283" s="97"/>
      <c r="V283" s="97"/>
      <c r="W283" s="97"/>
      <c r="X283" s="97"/>
      <c r="Y283" s="97"/>
      <c r="Z283" s="97"/>
      <c r="AA283" s="97"/>
      <c r="AB283" s="97"/>
      <c r="AC283" s="98"/>
    </row>
    <row r="284" spans="1:29" ht="22.5" customHeight="1" x14ac:dyDescent="0.15">
      <c r="A284" s="103"/>
      <c r="B284" s="96" t="s">
        <v>0</v>
      </c>
      <c r="C284" s="93"/>
      <c r="D284" s="97" t="str">
        <f t="shared" si="112"/>
        <v/>
      </c>
      <c r="E284" s="97"/>
      <c r="F284" s="97"/>
      <c r="G284" s="97"/>
      <c r="H284" s="97"/>
      <c r="I284" s="97"/>
      <c r="J284" s="97"/>
      <c r="K284" s="97"/>
      <c r="L284" s="97"/>
      <c r="M284" s="97"/>
      <c r="N284" s="106" t="s">
        <v>73</v>
      </c>
      <c r="O284" s="96" t="s">
        <v>76</v>
      </c>
      <c r="P284" s="92"/>
      <c r="Q284" s="93"/>
      <c r="R284" s="97" t="str">
        <f t="shared" si="111"/>
        <v/>
      </c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8"/>
    </row>
    <row r="285" spans="1:29" ht="22.5" customHeight="1" x14ac:dyDescent="0.15">
      <c r="A285" s="103"/>
      <c r="B285" s="96" t="s">
        <v>5</v>
      </c>
      <c r="C285" s="93"/>
      <c r="D285" s="13" t="str">
        <f>IF($D239&lt;&gt;"",$D239,"")</f>
        <v/>
      </c>
      <c r="E285" s="109" t="str">
        <f>IF($E239&lt;&gt;"",$E239,"")</f>
        <v/>
      </c>
      <c r="F285" s="110"/>
      <c r="G285" s="111"/>
      <c r="H285" s="94" t="str">
        <f>IF($H239&lt;&gt;"",$H239,"")</f>
        <v/>
      </c>
      <c r="I285" s="94"/>
      <c r="J285" s="94"/>
      <c r="K285" s="94"/>
      <c r="L285" s="94"/>
      <c r="M285" s="95"/>
      <c r="N285" s="107"/>
      <c r="O285" s="96" t="s">
        <v>75</v>
      </c>
      <c r="P285" s="92"/>
      <c r="Q285" s="93"/>
      <c r="R285" s="97" t="str">
        <f t="shared" si="111"/>
        <v/>
      </c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8"/>
    </row>
    <row r="286" spans="1:29" ht="22.5" customHeight="1" x14ac:dyDescent="0.15">
      <c r="A286" s="104"/>
      <c r="B286" s="96" t="s">
        <v>4</v>
      </c>
      <c r="C286" s="93"/>
      <c r="D286" s="13" t="str">
        <f t="shared" si="112"/>
        <v/>
      </c>
      <c r="E286" s="94" t="str">
        <f>IF($E240&lt;&gt;"",$E240,"")</f>
        <v/>
      </c>
      <c r="F286" s="94"/>
      <c r="G286" s="94"/>
      <c r="H286" s="94" t="str">
        <f>IF($H240&lt;&gt;"",$H240,"")</f>
        <v/>
      </c>
      <c r="I286" s="94"/>
      <c r="J286" s="94"/>
      <c r="K286" s="94"/>
      <c r="L286" s="94"/>
      <c r="M286" s="95"/>
      <c r="N286" s="107"/>
      <c r="O286" s="96" t="s">
        <v>13</v>
      </c>
      <c r="P286" s="92"/>
      <c r="Q286" s="93"/>
      <c r="R286" s="97" t="str">
        <f t="shared" si="111"/>
        <v/>
      </c>
      <c r="S286" s="100"/>
      <c r="T286" s="112" t="str">
        <f>IF($T240&lt;&gt;"",$T240,"")</f>
        <v/>
      </c>
      <c r="U286" s="113"/>
      <c r="V286" s="113"/>
      <c r="W286" s="113"/>
      <c r="X286" s="113"/>
      <c r="Y286" s="113"/>
      <c r="Z286" s="113"/>
      <c r="AA286" s="113"/>
      <c r="AB286" s="113"/>
      <c r="AC286" s="114"/>
    </row>
    <row r="287" spans="1:29" ht="22.5" customHeight="1" x14ac:dyDescent="0.15">
      <c r="A287" s="91" t="s">
        <v>12</v>
      </c>
      <c r="B287" s="92"/>
      <c r="C287" s="93"/>
      <c r="D287" s="13" t="str">
        <f>IF($D241&lt;&gt;"",$D241,"")</f>
        <v/>
      </c>
      <c r="E287" s="29" t="str">
        <f>IF($E241&lt;&gt;"",$E241,"")</f>
        <v/>
      </c>
      <c r="F287" s="110" t="str">
        <f>IF($F241&lt;&gt;"",$F241,"")</f>
        <v/>
      </c>
      <c r="G287" s="111"/>
      <c r="H287" s="94" t="str">
        <f>IF($H241&lt;&gt;"",$H241,"")</f>
        <v/>
      </c>
      <c r="I287" s="94"/>
      <c r="J287" s="94"/>
      <c r="K287" s="94"/>
      <c r="L287" s="94"/>
      <c r="M287" s="95"/>
      <c r="N287" s="108"/>
      <c r="O287" s="96" t="s">
        <v>4</v>
      </c>
      <c r="P287" s="92"/>
      <c r="Q287" s="93"/>
      <c r="R287" s="97" t="str">
        <f t="shared" si="111"/>
        <v/>
      </c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8"/>
    </row>
    <row r="288" spans="1:29" ht="15" customHeight="1" x14ac:dyDescent="0.15">
      <c r="A288" s="77" t="s">
        <v>102</v>
      </c>
      <c r="B288" s="78"/>
      <c r="C288" s="78" t="s">
        <v>20</v>
      </c>
      <c r="D288" s="78"/>
      <c r="E288" s="79" t="s">
        <v>177</v>
      </c>
      <c r="F288" s="78"/>
      <c r="G288" s="78"/>
      <c r="H288" s="80" t="s">
        <v>31</v>
      </c>
      <c r="I288" s="80"/>
      <c r="J288" s="80"/>
      <c r="K288" s="80"/>
      <c r="L288" s="80"/>
      <c r="M288" s="80"/>
      <c r="N288" s="80" t="s">
        <v>34</v>
      </c>
      <c r="O288" s="80"/>
      <c r="P288" s="80"/>
      <c r="Q288" s="80"/>
      <c r="R288" s="80"/>
      <c r="S288" s="80"/>
      <c r="T288" s="80"/>
      <c r="U288" s="80"/>
      <c r="V288" s="80"/>
      <c r="W288" s="80" t="s">
        <v>49</v>
      </c>
      <c r="X288" s="80"/>
      <c r="Y288" s="80"/>
      <c r="Z288" s="80"/>
      <c r="AA288" s="80" t="s">
        <v>23</v>
      </c>
      <c r="AB288" s="80"/>
      <c r="AC288" s="99"/>
    </row>
    <row r="289" spans="1:29" ht="15" customHeight="1" x14ac:dyDescent="0.15">
      <c r="A289" s="77"/>
      <c r="B289" s="78"/>
      <c r="C289" s="78"/>
      <c r="D289" s="78"/>
      <c r="E289" s="78"/>
      <c r="F289" s="78"/>
      <c r="G289" s="78"/>
      <c r="H289" s="72" t="s">
        <v>28</v>
      </c>
      <c r="I289" s="72" t="s">
        <v>178</v>
      </c>
      <c r="J289" s="64" t="s">
        <v>29</v>
      </c>
      <c r="K289" s="64"/>
      <c r="L289" s="64"/>
      <c r="M289" s="72" t="s">
        <v>30</v>
      </c>
      <c r="N289" s="72" t="s">
        <v>32</v>
      </c>
      <c r="O289" s="72" t="s">
        <v>37</v>
      </c>
      <c r="P289" s="72" t="s">
        <v>68</v>
      </c>
      <c r="Q289" s="64" t="s">
        <v>22</v>
      </c>
      <c r="R289" s="64"/>
      <c r="S289" s="64"/>
      <c r="T289" s="64"/>
      <c r="U289" s="64" t="s">
        <v>38</v>
      </c>
      <c r="V289" s="64"/>
      <c r="W289" s="72" t="s">
        <v>179</v>
      </c>
      <c r="X289" s="72" t="s">
        <v>63</v>
      </c>
      <c r="Y289" s="81" t="s">
        <v>125</v>
      </c>
      <c r="Z289" s="83" t="s">
        <v>66</v>
      </c>
      <c r="AA289" s="85"/>
      <c r="AB289" s="85"/>
      <c r="AC289" s="86"/>
    </row>
    <row r="290" spans="1:29" ht="15" customHeight="1" x14ac:dyDescent="0.15">
      <c r="A290" s="77"/>
      <c r="B290" s="78"/>
      <c r="C290" s="78"/>
      <c r="D290" s="78"/>
      <c r="E290" s="78"/>
      <c r="F290" s="78"/>
      <c r="G290" s="78"/>
      <c r="H290" s="72"/>
      <c r="I290" s="72"/>
      <c r="J290" s="72" t="s">
        <v>128</v>
      </c>
      <c r="K290" s="72" t="s">
        <v>119</v>
      </c>
      <c r="L290" s="72" t="s">
        <v>35</v>
      </c>
      <c r="M290" s="72"/>
      <c r="N290" s="72"/>
      <c r="O290" s="72"/>
      <c r="P290" s="74"/>
      <c r="Q290" s="72" t="s">
        <v>39</v>
      </c>
      <c r="R290" s="73" t="s">
        <v>45</v>
      </c>
      <c r="S290" s="72" t="s">
        <v>47</v>
      </c>
      <c r="T290" s="72" t="s">
        <v>48</v>
      </c>
      <c r="U290" s="72" t="s">
        <v>33</v>
      </c>
      <c r="V290" s="72" t="s">
        <v>129</v>
      </c>
      <c r="W290" s="72"/>
      <c r="X290" s="72"/>
      <c r="Y290" s="82"/>
      <c r="Z290" s="83"/>
      <c r="AA290" s="85"/>
      <c r="AB290" s="85"/>
      <c r="AC290" s="86"/>
    </row>
    <row r="291" spans="1:29" ht="15" customHeight="1" x14ac:dyDescent="0.15">
      <c r="A291" s="77"/>
      <c r="B291" s="78"/>
      <c r="C291" s="78"/>
      <c r="D291" s="78"/>
      <c r="E291" s="78"/>
      <c r="F291" s="78"/>
      <c r="G291" s="78"/>
      <c r="H291" s="72"/>
      <c r="I291" s="72"/>
      <c r="J291" s="72"/>
      <c r="K291" s="72"/>
      <c r="L291" s="72"/>
      <c r="M291" s="72"/>
      <c r="N291" s="72"/>
      <c r="O291" s="72"/>
      <c r="P291" s="75" t="s">
        <v>67</v>
      </c>
      <c r="Q291" s="72"/>
      <c r="R291" s="73"/>
      <c r="S291" s="72"/>
      <c r="T291" s="72"/>
      <c r="U291" s="72"/>
      <c r="V291" s="74"/>
      <c r="W291" s="74"/>
      <c r="X291" s="72"/>
      <c r="Y291" s="82"/>
      <c r="Z291" s="84"/>
      <c r="AA291" s="85"/>
      <c r="AB291" s="85"/>
      <c r="AC291" s="86"/>
    </row>
    <row r="292" spans="1:29" ht="15" customHeight="1" x14ac:dyDescent="0.15">
      <c r="A292" s="77"/>
      <c r="B292" s="78"/>
      <c r="C292" s="78"/>
      <c r="D292" s="78"/>
      <c r="E292" s="78"/>
      <c r="F292" s="78"/>
      <c r="G292" s="78"/>
      <c r="H292" s="72"/>
      <c r="I292" s="72"/>
      <c r="J292" s="72"/>
      <c r="K292" s="72"/>
      <c r="L292" s="72"/>
      <c r="M292" s="72"/>
      <c r="N292" s="72"/>
      <c r="O292" s="72"/>
      <c r="P292" s="76"/>
      <c r="Q292" s="72"/>
      <c r="R292" s="73"/>
      <c r="S292" s="72"/>
      <c r="T292" s="72"/>
      <c r="U292" s="72"/>
      <c r="V292" s="75" t="s">
        <v>22</v>
      </c>
      <c r="W292" s="5" t="s">
        <v>51</v>
      </c>
      <c r="X292" s="72"/>
      <c r="Y292" s="87" t="s">
        <v>194</v>
      </c>
      <c r="Z292" s="90" t="s">
        <v>64</v>
      </c>
      <c r="AA292" s="85"/>
      <c r="AB292" s="85"/>
      <c r="AC292" s="86"/>
    </row>
    <row r="293" spans="1:29" ht="15" customHeight="1" x14ac:dyDescent="0.15">
      <c r="A293" s="77"/>
      <c r="B293" s="78"/>
      <c r="C293" s="78"/>
      <c r="D293" s="78"/>
      <c r="E293" s="78"/>
      <c r="F293" s="78"/>
      <c r="G293" s="78"/>
      <c r="H293" s="72"/>
      <c r="I293" s="72"/>
      <c r="J293" s="72"/>
      <c r="K293" s="72"/>
      <c r="L293" s="72"/>
      <c r="M293" s="72"/>
      <c r="N293" s="72"/>
      <c r="O293" s="72"/>
      <c r="P293" s="76"/>
      <c r="Q293" s="72"/>
      <c r="R293" s="73"/>
      <c r="S293" s="72"/>
      <c r="T293" s="72"/>
      <c r="U293" s="72"/>
      <c r="V293" s="76"/>
      <c r="W293" s="27" t="s">
        <v>180</v>
      </c>
      <c r="X293" s="72"/>
      <c r="Y293" s="88"/>
      <c r="Z293" s="73"/>
      <c r="AA293" s="85"/>
      <c r="AB293" s="85"/>
      <c r="AC293" s="86"/>
    </row>
    <row r="294" spans="1:29" ht="15" customHeight="1" x14ac:dyDescent="0.15">
      <c r="A294" s="77"/>
      <c r="B294" s="78"/>
      <c r="C294" s="78"/>
      <c r="D294" s="78"/>
      <c r="E294" s="78"/>
      <c r="F294" s="78"/>
      <c r="G294" s="78"/>
      <c r="H294" s="72"/>
      <c r="I294" s="72"/>
      <c r="J294" s="72"/>
      <c r="K294" s="72"/>
      <c r="L294" s="72"/>
      <c r="M294" s="72"/>
      <c r="N294" s="72"/>
      <c r="O294" s="72"/>
      <c r="P294" s="76"/>
      <c r="Q294" s="72"/>
      <c r="R294" s="73"/>
      <c r="S294" s="72"/>
      <c r="T294" s="72"/>
      <c r="U294" s="72"/>
      <c r="V294" s="76"/>
      <c r="W294" s="14" t="s">
        <v>53</v>
      </c>
      <c r="X294" s="72"/>
      <c r="Y294" s="88"/>
      <c r="Z294" s="73"/>
      <c r="AA294" s="85"/>
      <c r="AB294" s="85"/>
      <c r="AC294" s="86"/>
    </row>
    <row r="295" spans="1:29" ht="7.5" customHeight="1" x14ac:dyDescent="0.15">
      <c r="A295" s="77"/>
      <c r="B295" s="78"/>
      <c r="C295" s="78"/>
      <c r="D295" s="78"/>
      <c r="E295" s="78"/>
      <c r="F295" s="78"/>
      <c r="G295" s="78"/>
      <c r="H295" s="72"/>
      <c r="I295" s="72"/>
      <c r="J295" s="72"/>
      <c r="K295" s="72"/>
      <c r="L295" s="72"/>
      <c r="M295" s="72"/>
      <c r="N295" s="72"/>
      <c r="O295" s="72"/>
      <c r="P295" s="76"/>
      <c r="Q295" s="72"/>
      <c r="R295" s="73"/>
      <c r="S295" s="72"/>
      <c r="T295" s="72"/>
      <c r="U295" s="72"/>
      <c r="V295" s="76"/>
      <c r="W295" s="28" t="s">
        <v>72</v>
      </c>
      <c r="X295" s="72"/>
      <c r="Y295" s="89"/>
      <c r="Z295" s="73"/>
      <c r="AA295" s="85"/>
      <c r="AB295" s="85"/>
      <c r="AC295" s="86"/>
    </row>
    <row r="296" spans="1:29" ht="18" customHeight="1" x14ac:dyDescent="0.15">
      <c r="A296" s="70"/>
      <c r="B296" s="71"/>
      <c r="C296" s="62"/>
      <c r="D296" s="62"/>
      <c r="E296" s="15"/>
      <c r="F296" s="17" t="s">
        <v>24</v>
      </c>
      <c r="G296" s="16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9"/>
    </row>
    <row r="297" spans="1:29" ht="18" customHeight="1" x14ac:dyDescent="0.15">
      <c r="A297" s="70"/>
      <c r="B297" s="71"/>
      <c r="C297" s="62"/>
      <c r="D297" s="62"/>
      <c r="E297" s="15"/>
      <c r="F297" s="17" t="s">
        <v>24</v>
      </c>
      <c r="G297" s="16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9"/>
    </row>
    <row r="298" spans="1:29" ht="18" customHeight="1" x14ac:dyDescent="0.15">
      <c r="A298" s="70"/>
      <c r="B298" s="71"/>
      <c r="C298" s="62"/>
      <c r="D298" s="62"/>
      <c r="E298" s="15"/>
      <c r="F298" s="17" t="s">
        <v>24</v>
      </c>
      <c r="G298" s="16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9"/>
    </row>
    <row r="299" spans="1:29" ht="18" customHeight="1" x14ac:dyDescent="0.15">
      <c r="A299" s="70"/>
      <c r="B299" s="71"/>
      <c r="C299" s="62"/>
      <c r="D299" s="62"/>
      <c r="E299" s="15"/>
      <c r="F299" s="17" t="s">
        <v>24</v>
      </c>
      <c r="G299" s="16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9"/>
    </row>
    <row r="300" spans="1:29" ht="18" customHeight="1" x14ac:dyDescent="0.15">
      <c r="A300" s="70"/>
      <c r="B300" s="71"/>
      <c r="C300" s="62"/>
      <c r="D300" s="62"/>
      <c r="E300" s="15"/>
      <c r="F300" s="17" t="s">
        <v>24</v>
      </c>
      <c r="G300" s="16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9"/>
    </row>
    <row r="301" spans="1:29" ht="18" customHeight="1" x14ac:dyDescent="0.15">
      <c r="A301" s="70"/>
      <c r="B301" s="71"/>
      <c r="C301" s="62"/>
      <c r="D301" s="62"/>
      <c r="E301" s="15"/>
      <c r="F301" s="17" t="s">
        <v>24</v>
      </c>
      <c r="G301" s="16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9"/>
    </row>
    <row r="302" spans="1:29" ht="18" customHeight="1" x14ac:dyDescent="0.15">
      <c r="A302" s="70"/>
      <c r="B302" s="71"/>
      <c r="C302" s="62"/>
      <c r="D302" s="62"/>
      <c r="E302" s="15"/>
      <c r="F302" s="17" t="s">
        <v>24</v>
      </c>
      <c r="G302" s="16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9"/>
    </row>
    <row r="303" spans="1:29" ht="18" customHeight="1" x14ac:dyDescent="0.15">
      <c r="A303" s="70"/>
      <c r="B303" s="71"/>
      <c r="C303" s="62"/>
      <c r="D303" s="62"/>
      <c r="E303" s="15"/>
      <c r="F303" s="17" t="s">
        <v>24</v>
      </c>
      <c r="G303" s="16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9"/>
    </row>
    <row r="304" spans="1:29" ht="18" customHeight="1" x14ac:dyDescent="0.15">
      <c r="A304" s="70"/>
      <c r="B304" s="71"/>
      <c r="C304" s="62"/>
      <c r="D304" s="62"/>
      <c r="E304" s="15"/>
      <c r="F304" s="17" t="s">
        <v>24</v>
      </c>
      <c r="G304" s="16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9"/>
    </row>
    <row r="305" spans="1:29" ht="18" customHeight="1" x14ac:dyDescent="0.15">
      <c r="A305" s="70"/>
      <c r="B305" s="71"/>
      <c r="C305" s="62"/>
      <c r="D305" s="62"/>
      <c r="E305" s="15"/>
      <c r="F305" s="17" t="s">
        <v>24</v>
      </c>
      <c r="G305" s="16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9"/>
    </row>
    <row r="306" spans="1:29" ht="18" customHeight="1" x14ac:dyDescent="0.15">
      <c r="A306" s="61"/>
      <c r="B306" s="62"/>
      <c r="C306" s="62"/>
      <c r="D306" s="62"/>
      <c r="E306" s="15"/>
      <c r="F306" s="17" t="s">
        <v>101</v>
      </c>
      <c r="G306" s="16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9"/>
    </row>
    <row r="307" spans="1:29" ht="18" customHeight="1" x14ac:dyDescent="0.15">
      <c r="A307" s="61"/>
      <c r="B307" s="62"/>
      <c r="C307" s="62"/>
      <c r="D307" s="62"/>
      <c r="E307" s="15"/>
      <c r="F307" s="17" t="s">
        <v>101</v>
      </c>
      <c r="G307" s="16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9"/>
    </row>
    <row r="308" spans="1:29" ht="18" customHeight="1" x14ac:dyDescent="0.15">
      <c r="A308" s="61"/>
      <c r="B308" s="62"/>
      <c r="C308" s="62"/>
      <c r="D308" s="62"/>
      <c r="E308" s="15"/>
      <c r="F308" s="17" t="s">
        <v>101</v>
      </c>
      <c r="G308" s="16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9"/>
    </row>
    <row r="309" spans="1:29" ht="18" customHeight="1" x14ac:dyDescent="0.15">
      <c r="A309" s="61"/>
      <c r="B309" s="62"/>
      <c r="C309" s="62"/>
      <c r="D309" s="62"/>
      <c r="E309" s="15"/>
      <c r="F309" s="17" t="s">
        <v>101</v>
      </c>
      <c r="G309" s="16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9"/>
    </row>
    <row r="310" spans="1:29" ht="18" customHeight="1" x14ac:dyDescent="0.15">
      <c r="A310" s="61"/>
      <c r="B310" s="62"/>
      <c r="C310" s="62"/>
      <c r="D310" s="62"/>
      <c r="E310" s="15"/>
      <c r="F310" s="17" t="s">
        <v>101</v>
      </c>
      <c r="G310" s="16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9"/>
    </row>
    <row r="311" spans="1:29" ht="18" customHeight="1" x14ac:dyDescent="0.15">
      <c r="A311" s="61"/>
      <c r="B311" s="62"/>
      <c r="C311" s="62"/>
      <c r="D311" s="62"/>
      <c r="E311" s="15"/>
      <c r="F311" s="17" t="s">
        <v>101</v>
      </c>
      <c r="G311" s="16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9"/>
    </row>
    <row r="312" spans="1:29" ht="18" customHeight="1" x14ac:dyDescent="0.15">
      <c r="A312" s="61"/>
      <c r="B312" s="62"/>
      <c r="C312" s="62"/>
      <c r="D312" s="62"/>
      <c r="E312" s="15"/>
      <c r="F312" s="17" t="s">
        <v>101</v>
      </c>
      <c r="G312" s="16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9"/>
    </row>
    <row r="313" spans="1:29" ht="18" customHeight="1" x14ac:dyDescent="0.15">
      <c r="A313" s="61"/>
      <c r="B313" s="62"/>
      <c r="C313" s="62"/>
      <c r="D313" s="62"/>
      <c r="E313" s="15"/>
      <c r="F313" s="17" t="s">
        <v>101</v>
      </c>
      <c r="G313" s="16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9"/>
    </row>
    <row r="314" spans="1:29" ht="18" customHeight="1" x14ac:dyDescent="0.15">
      <c r="A314" s="61"/>
      <c r="B314" s="62"/>
      <c r="C314" s="62"/>
      <c r="D314" s="62"/>
      <c r="E314" s="15"/>
      <c r="F314" s="17" t="s">
        <v>101</v>
      </c>
      <c r="G314" s="16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9"/>
    </row>
    <row r="315" spans="1:29" ht="18" customHeight="1" x14ac:dyDescent="0.15">
      <c r="A315" s="61"/>
      <c r="B315" s="62"/>
      <c r="C315" s="62"/>
      <c r="D315" s="62"/>
      <c r="E315" s="15"/>
      <c r="F315" s="17" t="s">
        <v>101</v>
      </c>
      <c r="G315" s="16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9"/>
    </row>
    <row r="316" spans="1:29" ht="18" customHeight="1" x14ac:dyDescent="0.15">
      <c r="A316" s="63" t="s">
        <v>121</v>
      </c>
      <c r="B316" s="64"/>
      <c r="C316" s="65" t="str">
        <f>IF(COUNTA(C296:D315)&lt;&gt;0,COUNTA(C296:D315),"")</f>
        <v/>
      </c>
      <c r="D316" s="65"/>
      <c r="E316" s="65"/>
      <c r="F316" s="65"/>
      <c r="G316" s="65"/>
      <c r="H316" s="10" t="str">
        <f>IF(COUNTA(H296:H315)=0,"",COUNTA(H296:H315))</f>
        <v/>
      </c>
      <c r="I316" s="10" t="str">
        <f t="shared" ref="I316" si="113">IF(COUNTA(I296:I315)=0,"",COUNTA(I296:I315))</f>
        <v/>
      </c>
      <c r="J316" s="10" t="str">
        <f t="shared" ref="J316" si="114">IF(COUNTA(J296:J315)=0,"",COUNTA(J296:J315))</f>
        <v/>
      </c>
      <c r="K316" s="10" t="str">
        <f t="shared" ref="K316" si="115">IF(COUNTA(K296:K315)=0,"",COUNTA(K296:K315))</f>
        <v/>
      </c>
      <c r="L316" s="10" t="str">
        <f t="shared" ref="L316" si="116">IF(COUNTA(L296:L315)=0,"",COUNTA(L296:L315))</f>
        <v/>
      </c>
      <c r="M316" s="10" t="str">
        <f t="shared" ref="M316" si="117">IF(COUNTA(M296:M315)=0,"",COUNTA(M296:M315))</f>
        <v/>
      </c>
      <c r="N316" s="10" t="str">
        <f t="shared" ref="N316" si="118">IF(COUNTA(N296:N315)=0,"",COUNTA(N296:N315))</f>
        <v/>
      </c>
      <c r="O316" s="10" t="str">
        <f t="shared" ref="O316" si="119">IF(COUNTA(O296:O315)=0,"",COUNTA(O296:O315))</f>
        <v/>
      </c>
      <c r="P316" s="10" t="str">
        <f t="shared" ref="P316" si="120">IF(COUNTA(P296:P315)=0,"",COUNTA(P296:P315))</f>
        <v/>
      </c>
      <c r="Q316" s="10" t="str">
        <f t="shared" ref="Q316" si="121">IF(COUNTA(Q296:Q315)=0,"",COUNTA(Q296:Q315))</f>
        <v/>
      </c>
      <c r="R316" s="10" t="str">
        <f t="shared" ref="R316" si="122">IF(COUNTA(R296:R315)=0,"",COUNTA(R296:R315))</f>
        <v/>
      </c>
      <c r="S316" s="10" t="str">
        <f t="shared" ref="S316" si="123">IF(COUNTA(S296:S315)=0,"",COUNTA(S296:S315))</f>
        <v/>
      </c>
      <c r="T316" s="10" t="str">
        <f t="shared" ref="T316" si="124">IF(COUNTA(T296:T315)=0,"",COUNTA(T296:T315))</f>
        <v/>
      </c>
      <c r="U316" s="10" t="str">
        <f t="shared" ref="U316" si="125">IF(COUNTA(U296:U315)=0,"",COUNTA(U296:U315))</f>
        <v/>
      </c>
      <c r="V316" s="10" t="str">
        <f t="shared" ref="V316" si="126">IF(COUNTA(V296:V315)=0,"",COUNTA(V296:V315))</f>
        <v/>
      </c>
      <c r="W316" s="10" t="str">
        <f t="shared" ref="W316" si="127">IF(COUNTA(W296:W315)=0,"",COUNTA(W296:W315))</f>
        <v/>
      </c>
      <c r="X316" s="10" t="str">
        <f t="shared" ref="X316" si="128">IF(COUNTA(X296:X315)=0,"",COUNTA(X296:X315))</f>
        <v/>
      </c>
      <c r="Y316" s="10" t="str">
        <f t="shared" ref="Y316" si="129">IF(COUNTA(Y296:Y315)=0,"",COUNTA(Y296:Y315))</f>
        <v/>
      </c>
      <c r="Z316" s="10" t="str">
        <f t="shared" ref="Z316" si="130">IF(COUNTA(Z296:Z315)=0,"",COUNTA(Z296:Z315))</f>
        <v/>
      </c>
      <c r="AA316" s="10" t="str">
        <f t="shared" ref="AA316" si="131">IF(COUNTA(AA296:AA315)=0,"",COUNTA(AA296:AA315))</f>
        <v/>
      </c>
      <c r="AB316" s="10" t="str">
        <f t="shared" ref="AB316" si="132">IF(COUNTA(AB296:AB315)=0,"",COUNTA(AB296:AB315))</f>
        <v/>
      </c>
      <c r="AC316" s="21" t="str">
        <f>IF(COUNTA(AC296:AC315)=0,"",COUNTA(AC296:AC315))</f>
        <v/>
      </c>
    </row>
    <row r="317" spans="1:29" ht="15" customHeight="1" x14ac:dyDescent="0.15">
      <c r="A317" s="66" t="str">
        <f>IF(COUNTA(Q296:V315)&lt;&gt;0,"基準拘束圧","")</f>
        <v/>
      </c>
      <c r="B317" s="67"/>
      <c r="C317" s="67"/>
      <c r="D317" s="68" t="str">
        <f>IF($D271&lt;&gt;"","(  "&amp;$D271&amp;"  )","")</f>
        <v>(  (  (  (  (  (  有効土被り圧  )  )  )  )  )  )</v>
      </c>
      <c r="E317" s="68"/>
      <c r="F317" s="68"/>
      <c r="G317" s="20"/>
      <c r="H317" s="67" t="s">
        <v>185</v>
      </c>
      <c r="I317" s="67"/>
      <c r="J317" s="8" t="s">
        <v>127</v>
      </c>
      <c r="K317" s="8" t="s">
        <v>116</v>
      </c>
      <c r="L317" s="69"/>
      <c r="M317" s="69"/>
      <c r="N317" s="69"/>
      <c r="O317" s="69"/>
      <c r="P317" s="69"/>
      <c r="Q317" s="69"/>
      <c r="R317" s="69"/>
      <c r="S317" s="8" t="s">
        <v>188</v>
      </c>
      <c r="T317" s="8" t="s">
        <v>117</v>
      </c>
      <c r="U317" s="8" t="s">
        <v>116</v>
      </c>
      <c r="V317" s="69"/>
      <c r="W317" s="69"/>
      <c r="X317" s="69"/>
      <c r="Y317" s="69"/>
      <c r="Z317" s="69"/>
      <c r="AA317" s="69"/>
      <c r="AB317" s="69"/>
      <c r="AC317" s="9" t="s">
        <v>36</v>
      </c>
    </row>
    <row r="318" spans="1:29" ht="15" customHeight="1" x14ac:dyDescent="0.15">
      <c r="A318" s="50" t="s">
        <v>192</v>
      </c>
      <c r="B318" s="51"/>
      <c r="C318" s="51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3"/>
    </row>
    <row r="319" spans="1:29" ht="15" customHeight="1" x14ac:dyDescent="0.15">
      <c r="A319" s="54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6"/>
    </row>
    <row r="320" spans="1:29" ht="15" customHeight="1" x14ac:dyDescent="0.15">
      <c r="A320" s="54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6"/>
    </row>
    <row r="321" spans="1:29" ht="15" customHeight="1" x14ac:dyDescent="0.15">
      <c r="A321" s="54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6"/>
    </row>
    <row r="322" spans="1:29" ht="15" customHeight="1" thickBot="1" x14ac:dyDescent="0.2">
      <c r="A322" s="57" t="s">
        <v>193</v>
      </c>
      <c r="B322" s="58"/>
      <c r="C322" s="58"/>
      <c r="D322" s="59" t="s">
        <v>205</v>
      </c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60"/>
    </row>
    <row r="323" spans="1:29" ht="26.25" customHeight="1" thickBot="1" x14ac:dyDescent="0.2">
      <c r="A323" s="130"/>
      <c r="B323" s="131"/>
      <c r="C323" s="131"/>
      <c r="D323" s="131"/>
      <c r="E323" s="131"/>
      <c r="F323" s="131"/>
      <c r="G323" s="131"/>
      <c r="H323" s="132" t="s">
        <v>27</v>
      </c>
      <c r="I323" s="133"/>
      <c r="J323" s="133"/>
      <c r="K323" s="133"/>
      <c r="L323" s="133"/>
      <c r="M323" s="133"/>
      <c r="N323" s="133"/>
      <c r="O323" s="133"/>
      <c r="P323" s="133"/>
      <c r="Q323" s="133"/>
      <c r="R323" s="134" t="str">
        <f>IF(C342&lt;&gt;"",R277+1,"")</f>
        <v/>
      </c>
      <c r="S323" s="134"/>
      <c r="T323" s="134"/>
      <c r="U323" s="134"/>
      <c r="V323" s="134"/>
      <c r="W323" s="134"/>
      <c r="X323" s="134"/>
      <c r="Y323" s="134"/>
      <c r="Z323" s="134"/>
      <c r="AA323" s="134"/>
      <c r="AB323" s="134"/>
      <c r="AC323" s="135"/>
    </row>
    <row r="324" spans="1:29" ht="22.5" customHeight="1" x14ac:dyDescent="0.15">
      <c r="A324" s="115" t="s">
        <v>0</v>
      </c>
      <c r="B324" s="116"/>
      <c r="C324" s="117"/>
      <c r="D324" s="121" t="str">
        <f>IF($D278&lt;&gt;"",$D278,"")</f>
        <v/>
      </c>
      <c r="E324" s="121"/>
      <c r="F324" s="121"/>
      <c r="G324" s="121"/>
      <c r="H324" s="121"/>
      <c r="I324" s="121"/>
      <c r="J324" s="121"/>
      <c r="K324" s="121"/>
      <c r="L324" s="121"/>
      <c r="M324" s="121"/>
      <c r="N324" s="122" t="s">
        <v>7</v>
      </c>
      <c r="O324" s="123"/>
      <c r="P324" s="123"/>
      <c r="Q324" s="124"/>
      <c r="R324" s="125">
        <f ca="1">YEAR(TODAY())</f>
        <v>2025</v>
      </c>
      <c r="S324" s="125"/>
      <c r="T324" s="125"/>
      <c r="U324" s="125"/>
      <c r="V324" s="126"/>
      <c r="W324" s="24" t="s">
        <v>14</v>
      </c>
      <c r="X324" s="127">
        <f ca="1">MONTH(TODAY())</f>
        <v>7</v>
      </c>
      <c r="Y324" s="126"/>
      <c r="Z324" s="24" t="s">
        <v>170</v>
      </c>
      <c r="AA324" s="127">
        <f ca="1">DAY(TODAY())</f>
        <v>1</v>
      </c>
      <c r="AB324" s="126"/>
      <c r="AC324" s="25" t="s">
        <v>171</v>
      </c>
    </row>
    <row r="325" spans="1:29" ht="22.5" customHeight="1" x14ac:dyDescent="0.15">
      <c r="A325" s="118"/>
      <c r="B325" s="119"/>
      <c r="C325" s="120"/>
      <c r="D325" s="128" t="str">
        <f>IF($D279&lt;&gt;"",$D279,"")</f>
        <v/>
      </c>
      <c r="E325" s="128"/>
      <c r="F325" s="128"/>
      <c r="G325" s="128"/>
      <c r="H325" s="128"/>
      <c r="I325" s="128"/>
      <c r="J325" s="128"/>
      <c r="K325" s="128"/>
      <c r="L325" s="128"/>
      <c r="M325" s="128"/>
      <c r="N325" s="96" t="s">
        <v>8</v>
      </c>
      <c r="O325" s="92"/>
      <c r="P325" s="92"/>
      <c r="Q325" s="93"/>
      <c r="R325" s="97" t="str">
        <f t="shared" ref="R325:R333" si="133">IF($R279&lt;&gt;"",$R279,"")</f>
        <v/>
      </c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8"/>
    </row>
    <row r="326" spans="1:29" ht="22.5" customHeight="1" x14ac:dyDescent="0.15">
      <c r="A326" s="91" t="s">
        <v>1</v>
      </c>
      <c r="B326" s="92"/>
      <c r="C326" s="93"/>
      <c r="D326" s="113" t="str">
        <f>IF($D280&lt;&gt;"",$D280,"")</f>
        <v/>
      </c>
      <c r="E326" s="113"/>
      <c r="F326" s="113"/>
      <c r="G326" s="113"/>
      <c r="H326" s="113"/>
      <c r="I326" s="113"/>
      <c r="J326" s="113"/>
      <c r="K326" s="113"/>
      <c r="L326" s="113"/>
      <c r="M326" s="113"/>
      <c r="N326" s="96" t="s">
        <v>9</v>
      </c>
      <c r="O326" s="92"/>
      <c r="P326" s="92"/>
      <c r="Q326" s="93"/>
      <c r="R326" s="97" t="str">
        <f t="shared" si="133"/>
        <v/>
      </c>
      <c r="S326" s="97"/>
      <c r="T326" s="97"/>
      <c r="U326" s="97"/>
      <c r="V326" s="105"/>
      <c r="W326" s="22" t="s">
        <v>14</v>
      </c>
      <c r="X326" s="101" t="str">
        <f>IF($X280&lt;&gt;"",$X280,"")</f>
        <v/>
      </c>
      <c r="Y326" s="105"/>
      <c r="Z326" s="22" t="s">
        <v>170</v>
      </c>
      <c r="AA326" s="101" t="str">
        <f>IF($AA280&lt;&gt;"",$AA280,"")</f>
        <v/>
      </c>
      <c r="AB326" s="105"/>
      <c r="AC326" s="23" t="s">
        <v>171</v>
      </c>
    </row>
    <row r="327" spans="1:29" ht="22.5" customHeight="1" x14ac:dyDescent="0.15">
      <c r="A327" s="91" t="s">
        <v>2</v>
      </c>
      <c r="B327" s="92"/>
      <c r="C327" s="93"/>
      <c r="D327" s="105" t="str">
        <f>IF($D281&lt;&gt;"",$D281,"")</f>
        <v/>
      </c>
      <c r="E327" s="110"/>
      <c r="F327" s="110"/>
      <c r="G327" s="110"/>
      <c r="H327" s="110"/>
      <c r="I327" s="110"/>
      <c r="J327" s="110"/>
      <c r="K327" s="110"/>
      <c r="L327" s="110"/>
      <c r="M327" s="101"/>
      <c r="N327" s="96" t="s">
        <v>10</v>
      </c>
      <c r="O327" s="92"/>
      <c r="P327" s="92"/>
      <c r="Q327" s="93"/>
      <c r="R327" s="97" t="str">
        <f t="shared" si="133"/>
        <v/>
      </c>
      <c r="S327" s="100"/>
      <c r="T327" s="129" t="str">
        <f>IF($T281&lt;&gt;"",$T281,"")</f>
        <v/>
      </c>
      <c r="U327" s="97"/>
      <c r="V327" s="97"/>
      <c r="W327" s="97"/>
      <c r="X327" s="97"/>
      <c r="Y327" s="97"/>
      <c r="Z327" s="97"/>
      <c r="AA327" s="97"/>
      <c r="AB327" s="105"/>
      <c r="AC327" s="18" t="str">
        <f>IF(R327="無し","","頃")</f>
        <v>頃</v>
      </c>
    </row>
    <row r="328" spans="1:29" ht="22.5" customHeight="1" x14ac:dyDescent="0.15">
      <c r="A328" s="91" t="s">
        <v>172</v>
      </c>
      <c r="B328" s="92"/>
      <c r="C328" s="93"/>
      <c r="D328" s="97" t="str">
        <f t="shared" ref="D328:D332" si="134">IF($D282&lt;&gt;"",$D282,"")</f>
        <v/>
      </c>
      <c r="E328" s="97"/>
      <c r="F328" s="97"/>
      <c r="G328" s="97"/>
      <c r="H328" s="97"/>
      <c r="I328" s="97"/>
      <c r="J328" s="97"/>
      <c r="K328" s="97"/>
      <c r="L328" s="97"/>
      <c r="M328" s="97"/>
      <c r="N328" s="96" t="s">
        <v>11</v>
      </c>
      <c r="O328" s="92"/>
      <c r="P328" s="92"/>
      <c r="Q328" s="93"/>
      <c r="R328" s="97" t="str">
        <f t="shared" si="133"/>
        <v/>
      </c>
      <c r="S328" s="100"/>
      <c r="T328" s="101" t="str">
        <f>IF($T282&lt;&gt;"",$T282,"")</f>
        <v/>
      </c>
      <c r="U328" s="97"/>
      <c r="V328" s="97"/>
      <c r="W328" s="97"/>
      <c r="X328" s="97"/>
      <c r="Y328" s="97"/>
      <c r="Z328" s="97"/>
      <c r="AA328" s="97"/>
      <c r="AB328" s="97"/>
      <c r="AC328" s="98"/>
    </row>
    <row r="329" spans="1:29" ht="22.5" customHeight="1" x14ac:dyDescent="0.15">
      <c r="A329" s="102" t="s">
        <v>96</v>
      </c>
      <c r="B329" s="96" t="s">
        <v>3</v>
      </c>
      <c r="C329" s="93"/>
      <c r="D329" s="97" t="str">
        <f t="shared" si="134"/>
        <v/>
      </c>
      <c r="E329" s="105"/>
      <c r="F329" s="95" t="str">
        <f>IF($F283&lt;&gt;"",$F283,"")</f>
        <v/>
      </c>
      <c r="G329" s="97"/>
      <c r="H329" s="97"/>
      <c r="I329" s="100"/>
      <c r="J329" s="101" t="str">
        <f>IF($J283&lt;&gt;"",$J283,"")</f>
        <v/>
      </c>
      <c r="K329" s="97"/>
      <c r="L329" s="97"/>
      <c r="M329" s="97"/>
      <c r="N329" s="96" t="s">
        <v>40</v>
      </c>
      <c r="O329" s="92"/>
      <c r="P329" s="92"/>
      <c r="Q329" s="93"/>
      <c r="R329" s="97" t="str">
        <f t="shared" si="133"/>
        <v/>
      </c>
      <c r="S329" s="100"/>
      <c r="T329" s="101" t="str">
        <f>IF($T283&lt;&gt;"",$T283,"")</f>
        <v/>
      </c>
      <c r="U329" s="97"/>
      <c r="V329" s="97"/>
      <c r="W329" s="97"/>
      <c r="X329" s="97"/>
      <c r="Y329" s="97"/>
      <c r="Z329" s="97"/>
      <c r="AA329" s="97"/>
      <c r="AB329" s="97"/>
      <c r="AC329" s="98"/>
    </row>
    <row r="330" spans="1:29" ht="22.5" customHeight="1" x14ac:dyDescent="0.15">
      <c r="A330" s="103"/>
      <c r="B330" s="96" t="s">
        <v>0</v>
      </c>
      <c r="C330" s="93"/>
      <c r="D330" s="97" t="str">
        <f t="shared" si="134"/>
        <v/>
      </c>
      <c r="E330" s="97"/>
      <c r="F330" s="97"/>
      <c r="G330" s="97"/>
      <c r="H330" s="97"/>
      <c r="I330" s="97"/>
      <c r="J330" s="97"/>
      <c r="K330" s="97"/>
      <c r="L330" s="97"/>
      <c r="M330" s="97"/>
      <c r="N330" s="106" t="s">
        <v>73</v>
      </c>
      <c r="O330" s="96" t="s">
        <v>76</v>
      </c>
      <c r="P330" s="92"/>
      <c r="Q330" s="93"/>
      <c r="R330" s="97" t="str">
        <f t="shared" si="133"/>
        <v/>
      </c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8"/>
    </row>
    <row r="331" spans="1:29" ht="22.5" customHeight="1" x14ac:dyDescent="0.15">
      <c r="A331" s="103"/>
      <c r="B331" s="96" t="s">
        <v>5</v>
      </c>
      <c r="C331" s="93"/>
      <c r="D331" s="13" t="str">
        <f>IF($D285&lt;&gt;"",$D285,"")</f>
        <v/>
      </c>
      <c r="E331" s="109" t="str">
        <f>IF($E285&lt;&gt;"",$E285,"")</f>
        <v/>
      </c>
      <c r="F331" s="110"/>
      <c r="G331" s="111"/>
      <c r="H331" s="94" t="str">
        <f>IF($H285&lt;&gt;"",$H285,"")</f>
        <v/>
      </c>
      <c r="I331" s="94"/>
      <c r="J331" s="94"/>
      <c r="K331" s="94"/>
      <c r="L331" s="94"/>
      <c r="M331" s="95"/>
      <c r="N331" s="107"/>
      <c r="O331" s="96" t="s">
        <v>75</v>
      </c>
      <c r="P331" s="92"/>
      <c r="Q331" s="93"/>
      <c r="R331" s="97" t="str">
        <f t="shared" si="133"/>
        <v/>
      </c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8"/>
    </row>
    <row r="332" spans="1:29" ht="22.5" customHeight="1" x14ac:dyDescent="0.15">
      <c r="A332" s="104"/>
      <c r="B332" s="96" t="s">
        <v>4</v>
      </c>
      <c r="C332" s="93"/>
      <c r="D332" s="13" t="str">
        <f t="shared" si="134"/>
        <v/>
      </c>
      <c r="E332" s="94" t="str">
        <f>IF($E286&lt;&gt;"",$E286,"")</f>
        <v/>
      </c>
      <c r="F332" s="94"/>
      <c r="G332" s="94"/>
      <c r="H332" s="94" t="str">
        <f>IF($H286&lt;&gt;"",$H286,"")</f>
        <v/>
      </c>
      <c r="I332" s="94"/>
      <c r="J332" s="94"/>
      <c r="K332" s="94"/>
      <c r="L332" s="94"/>
      <c r="M332" s="95"/>
      <c r="N332" s="107"/>
      <c r="O332" s="96" t="s">
        <v>13</v>
      </c>
      <c r="P332" s="92"/>
      <c r="Q332" s="93"/>
      <c r="R332" s="97" t="str">
        <f t="shared" si="133"/>
        <v/>
      </c>
      <c r="S332" s="100"/>
      <c r="T332" s="112" t="str">
        <f>IF($T286&lt;&gt;"",$T286,"")</f>
        <v/>
      </c>
      <c r="U332" s="113"/>
      <c r="V332" s="113"/>
      <c r="W332" s="113"/>
      <c r="X332" s="113"/>
      <c r="Y332" s="113"/>
      <c r="Z332" s="113"/>
      <c r="AA332" s="113"/>
      <c r="AB332" s="113"/>
      <c r="AC332" s="114"/>
    </row>
    <row r="333" spans="1:29" ht="22.5" customHeight="1" x14ac:dyDescent="0.15">
      <c r="A333" s="91" t="s">
        <v>12</v>
      </c>
      <c r="B333" s="92"/>
      <c r="C333" s="93"/>
      <c r="D333" s="13" t="str">
        <f>IF($D287&lt;&gt;"",$D287,"")</f>
        <v/>
      </c>
      <c r="E333" s="29" t="str">
        <f>IF($E287&lt;&gt;"",$E287,"")</f>
        <v/>
      </c>
      <c r="F333" s="110" t="str">
        <f>IF($F287&lt;&gt;"",$F287,"")</f>
        <v/>
      </c>
      <c r="G333" s="111"/>
      <c r="H333" s="94" t="str">
        <f>IF($H287&lt;&gt;"",$H287,"")</f>
        <v/>
      </c>
      <c r="I333" s="94"/>
      <c r="J333" s="94"/>
      <c r="K333" s="94"/>
      <c r="L333" s="94"/>
      <c r="M333" s="95"/>
      <c r="N333" s="108"/>
      <c r="O333" s="96" t="s">
        <v>4</v>
      </c>
      <c r="P333" s="92"/>
      <c r="Q333" s="93"/>
      <c r="R333" s="97" t="str">
        <f t="shared" si="133"/>
        <v/>
      </c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8"/>
    </row>
    <row r="334" spans="1:29" ht="15" customHeight="1" x14ac:dyDescent="0.15">
      <c r="A334" s="77" t="s">
        <v>102</v>
      </c>
      <c r="B334" s="78"/>
      <c r="C334" s="78" t="s">
        <v>20</v>
      </c>
      <c r="D334" s="78"/>
      <c r="E334" s="79" t="s">
        <v>177</v>
      </c>
      <c r="F334" s="78"/>
      <c r="G334" s="78"/>
      <c r="H334" s="80" t="s">
        <v>31</v>
      </c>
      <c r="I334" s="80"/>
      <c r="J334" s="80"/>
      <c r="K334" s="80"/>
      <c r="L334" s="80"/>
      <c r="M334" s="80"/>
      <c r="N334" s="80" t="s">
        <v>34</v>
      </c>
      <c r="O334" s="80"/>
      <c r="P334" s="80"/>
      <c r="Q334" s="80"/>
      <c r="R334" s="80"/>
      <c r="S334" s="80"/>
      <c r="T334" s="80"/>
      <c r="U334" s="80"/>
      <c r="V334" s="80"/>
      <c r="W334" s="80" t="s">
        <v>49</v>
      </c>
      <c r="X334" s="80"/>
      <c r="Y334" s="80"/>
      <c r="Z334" s="80"/>
      <c r="AA334" s="80" t="s">
        <v>23</v>
      </c>
      <c r="AB334" s="80"/>
      <c r="AC334" s="99"/>
    </row>
    <row r="335" spans="1:29" ht="15" customHeight="1" x14ac:dyDescent="0.15">
      <c r="A335" s="77"/>
      <c r="B335" s="78"/>
      <c r="C335" s="78"/>
      <c r="D335" s="78"/>
      <c r="E335" s="78"/>
      <c r="F335" s="78"/>
      <c r="G335" s="78"/>
      <c r="H335" s="72" t="s">
        <v>28</v>
      </c>
      <c r="I335" s="72" t="s">
        <v>178</v>
      </c>
      <c r="J335" s="64" t="s">
        <v>29</v>
      </c>
      <c r="K335" s="64"/>
      <c r="L335" s="64"/>
      <c r="M335" s="72" t="s">
        <v>30</v>
      </c>
      <c r="N335" s="72" t="s">
        <v>32</v>
      </c>
      <c r="O335" s="72" t="s">
        <v>37</v>
      </c>
      <c r="P335" s="72" t="s">
        <v>68</v>
      </c>
      <c r="Q335" s="64" t="s">
        <v>22</v>
      </c>
      <c r="R335" s="64"/>
      <c r="S335" s="64"/>
      <c r="T335" s="64"/>
      <c r="U335" s="64" t="s">
        <v>38</v>
      </c>
      <c r="V335" s="64"/>
      <c r="W335" s="72" t="s">
        <v>179</v>
      </c>
      <c r="X335" s="72" t="s">
        <v>63</v>
      </c>
      <c r="Y335" s="81" t="s">
        <v>125</v>
      </c>
      <c r="Z335" s="83" t="s">
        <v>66</v>
      </c>
      <c r="AA335" s="85"/>
      <c r="AB335" s="85"/>
      <c r="AC335" s="86"/>
    </row>
    <row r="336" spans="1:29" ht="15" customHeight="1" x14ac:dyDescent="0.15">
      <c r="A336" s="77"/>
      <c r="B336" s="78"/>
      <c r="C336" s="78"/>
      <c r="D336" s="78"/>
      <c r="E336" s="78"/>
      <c r="F336" s="78"/>
      <c r="G336" s="78"/>
      <c r="H336" s="72"/>
      <c r="I336" s="72"/>
      <c r="J336" s="72" t="s">
        <v>128</v>
      </c>
      <c r="K336" s="72" t="s">
        <v>119</v>
      </c>
      <c r="L336" s="72" t="s">
        <v>35</v>
      </c>
      <c r="M336" s="72"/>
      <c r="N336" s="72"/>
      <c r="O336" s="72"/>
      <c r="P336" s="74"/>
      <c r="Q336" s="72" t="s">
        <v>39</v>
      </c>
      <c r="R336" s="73" t="s">
        <v>45</v>
      </c>
      <c r="S336" s="72" t="s">
        <v>47</v>
      </c>
      <c r="T336" s="72" t="s">
        <v>48</v>
      </c>
      <c r="U336" s="72" t="s">
        <v>33</v>
      </c>
      <c r="V336" s="72" t="s">
        <v>129</v>
      </c>
      <c r="W336" s="72"/>
      <c r="X336" s="72"/>
      <c r="Y336" s="82"/>
      <c r="Z336" s="83"/>
      <c r="AA336" s="85"/>
      <c r="AB336" s="85"/>
      <c r="AC336" s="86"/>
    </row>
    <row r="337" spans="1:29" ht="15" customHeight="1" x14ac:dyDescent="0.15">
      <c r="A337" s="77"/>
      <c r="B337" s="78"/>
      <c r="C337" s="78"/>
      <c r="D337" s="78"/>
      <c r="E337" s="78"/>
      <c r="F337" s="78"/>
      <c r="G337" s="78"/>
      <c r="H337" s="72"/>
      <c r="I337" s="72"/>
      <c r="J337" s="72"/>
      <c r="K337" s="72"/>
      <c r="L337" s="72"/>
      <c r="M337" s="72"/>
      <c r="N337" s="72"/>
      <c r="O337" s="72"/>
      <c r="P337" s="75" t="s">
        <v>67</v>
      </c>
      <c r="Q337" s="72"/>
      <c r="R337" s="73"/>
      <c r="S337" s="72"/>
      <c r="T337" s="72"/>
      <c r="U337" s="72"/>
      <c r="V337" s="74"/>
      <c r="W337" s="74"/>
      <c r="X337" s="72"/>
      <c r="Y337" s="82"/>
      <c r="Z337" s="84"/>
      <c r="AA337" s="85"/>
      <c r="AB337" s="85"/>
      <c r="AC337" s="86"/>
    </row>
    <row r="338" spans="1:29" ht="15" customHeight="1" x14ac:dyDescent="0.15">
      <c r="A338" s="77"/>
      <c r="B338" s="78"/>
      <c r="C338" s="78"/>
      <c r="D338" s="78"/>
      <c r="E338" s="78"/>
      <c r="F338" s="78"/>
      <c r="G338" s="78"/>
      <c r="H338" s="72"/>
      <c r="I338" s="72"/>
      <c r="J338" s="72"/>
      <c r="K338" s="72"/>
      <c r="L338" s="72"/>
      <c r="M338" s="72"/>
      <c r="N338" s="72"/>
      <c r="O338" s="72"/>
      <c r="P338" s="76"/>
      <c r="Q338" s="72"/>
      <c r="R338" s="73"/>
      <c r="S338" s="72"/>
      <c r="T338" s="72"/>
      <c r="U338" s="72"/>
      <c r="V338" s="75" t="s">
        <v>22</v>
      </c>
      <c r="W338" s="5" t="s">
        <v>51</v>
      </c>
      <c r="X338" s="72"/>
      <c r="Y338" s="87" t="s">
        <v>194</v>
      </c>
      <c r="Z338" s="90" t="s">
        <v>64</v>
      </c>
      <c r="AA338" s="85"/>
      <c r="AB338" s="85"/>
      <c r="AC338" s="86"/>
    </row>
    <row r="339" spans="1:29" ht="15" customHeight="1" x14ac:dyDescent="0.15">
      <c r="A339" s="77"/>
      <c r="B339" s="78"/>
      <c r="C339" s="78"/>
      <c r="D339" s="78"/>
      <c r="E339" s="78"/>
      <c r="F339" s="78"/>
      <c r="G339" s="78"/>
      <c r="H339" s="72"/>
      <c r="I339" s="72"/>
      <c r="J339" s="72"/>
      <c r="K339" s="72"/>
      <c r="L339" s="72"/>
      <c r="M339" s="72"/>
      <c r="N339" s="72"/>
      <c r="O339" s="72"/>
      <c r="P339" s="76"/>
      <c r="Q339" s="72"/>
      <c r="R339" s="73"/>
      <c r="S339" s="72"/>
      <c r="T339" s="72"/>
      <c r="U339" s="72"/>
      <c r="V339" s="76"/>
      <c r="W339" s="27" t="s">
        <v>180</v>
      </c>
      <c r="X339" s="72"/>
      <c r="Y339" s="88"/>
      <c r="Z339" s="73"/>
      <c r="AA339" s="85"/>
      <c r="AB339" s="85"/>
      <c r="AC339" s="86"/>
    </row>
    <row r="340" spans="1:29" ht="15" customHeight="1" x14ac:dyDescent="0.15">
      <c r="A340" s="77"/>
      <c r="B340" s="78"/>
      <c r="C340" s="78"/>
      <c r="D340" s="78"/>
      <c r="E340" s="78"/>
      <c r="F340" s="78"/>
      <c r="G340" s="78"/>
      <c r="H340" s="72"/>
      <c r="I340" s="72"/>
      <c r="J340" s="72"/>
      <c r="K340" s="72"/>
      <c r="L340" s="72"/>
      <c r="M340" s="72"/>
      <c r="N340" s="72"/>
      <c r="O340" s="72"/>
      <c r="P340" s="76"/>
      <c r="Q340" s="72"/>
      <c r="R340" s="73"/>
      <c r="S340" s="72"/>
      <c r="T340" s="72"/>
      <c r="U340" s="72"/>
      <c r="V340" s="76"/>
      <c r="W340" s="14" t="s">
        <v>53</v>
      </c>
      <c r="X340" s="72"/>
      <c r="Y340" s="88"/>
      <c r="Z340" s="73"/>
      <c r="AA340" s="85"/>
      <c r="AB340" s="85"/>
      <c r="AC340" s="86"/>
    </row>
    <row r="341" spans="1:29" ht="7.5" customHeight="1" x14ac:dyDescent="0.15">
      <c r="A341" s="77"/>
      <c r="B341" s="78"/>
      <c r="C341" s="78"/>
      <c r="D341" s="78"/>
      <c r="E341" s="78"/>
      <c r="F341" s="78"/>
      <c r="G341" s="78"/>
      <c r="H341" s="72"/>
      <c r="I341" s="72"/>
      <c r="J341" s="72"/>
      <c r="K341" s="72"/>
      <c r="L341" s="72"/>
      <c r="M341" s="72"/>
      <c r="N341" s="72"/>
      <c r="O341" s="72"/>
      <c r="P341" s="76"/>
      <c r="Q341" s="72"/>
      <c r="R341" s="73"/>
      <c r="S341" s="72"/>
      <c r="T341" s="72"/>
      <c r="U341" s="72"/>
      <c r="V341" s="76"/>
      <c r="W341" s="28" t="s">
        <v>72</v>
      </c>
      <c r="X341" s="72"/>
      <c r="Y341" s="89"/>
      <c r="Z341" s="73"/>
      <c r="AA341" s="85"/>
      <c r="AB341" s="85"/>
      <c r="AC341" s="86"/>
    </row>
    <row r="342" spans="1:29" ht="18" customHeight="1" x14ac:dyDescent="0.15">
      <c r="A342" s="70"/>
      <c r="B342" s="71"/>
      <c r="C342" s="62"/>
      <c r="D342" s="62"/>
      <c r="E342" s="15"/>
      <c r="F342" s="17" t="s">
        <v>24</v>
      </c>
      <c r="G342" s="16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9"/>
    </row>
    <row r="343" spans="1:29" ht="18" customHeight="1" x14ac:dyDescent="0.15">
      <c r="A343" s="70"/>
      <c r="B343" s="71"/>
      <c r="C343" s="62"/>
      <c r="D343" s="62"/>
      <c r="E343" s="15"/>
      <c r="F343" s="17" t="s">
        <v>24</v>
      </c>
      <c r="G343" s="16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9"/>
    </row>
    <row r="344" spans="1:29" ht="18" customHeight="1" x14ac:dyDescent="0.15">
      <c r="A344" s="70"/>
      <c r="B344" s="71"/>
      <c r="C344" s="62"/>
      <c r="D344" s="62"/>
      <c r="E344" s="15"/>
      <c r="F344" s="17" t="s">
        <v>24</v>
      </c>
      <c r="G344" s="16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9"/>
    </row>
    <row r="345" spans="1:29" ht="18" customHeight="1" x14ac:dyDescent="0.15">
      <c r="A345" s="70"/>
      <c r="B345" s="71"/>
      <c r="C345" s="62"/>
      <c r="D345" s="62"/>
      <c r="E345" s="15"/>
      <c r="F345" s="17" t="s">
        <v>24</v>
      </c>
      <c r="G345" s="16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9"/>
    </row>
    <row r="346" spans="1:29" ht="18" customHeight="1" x14ac:dyDescent="0.15">
      <c r="A346" s="70"/>
      <c r="B346" s="71"/>
      <c r="C346" s="62"/>
      <c r="D346" s="62"/>
      <c r="E346" s="15"/>
      <c r="F346" s="17" t="s">
        <v>24</v>
      </c>
      <c r="G346" s="16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9"/>
    </row>
    <row r="347" spans="1:29" ht="18" customHeight="1" x14ac:dyDescent="0.15">
      <c r="A347" s="70"/>
      <c r="B347" s="71"/>
      <c r="C347" s="62"/>
      <c r="D347" s="62"/>
      <c r="E347" s="15"/>
      <c r="F347" s="17" t="s">
        <v>24</v>
      </c>
      <c r="G347" s="16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9"/>
    </row>
    <row r="348" spans="1:29" ht="18" customHeight="1" x14ac:dyDescent="0.15">
      <c r="A348" s="70"/>
      <c r="B348" s="71"/>
      <c r="C348" s="62"/>
      <c r="D348" s="62"/>
      <c r="E348" s="15"/>
      <c r="F348" s="17" t="s">
        <v>24</v>
      </c>
      <c r="G348" s="16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9"/>
    </row>
    <row r="349" spans="1:29" ht="18" customHeight="1" x14ac:dyDescent="0.15">
      <c r="A349" s="70"/>
      <c r="B349" s="71"/>
      <c r="C349" s="62"/>
      <c r="D349" s="62"/>
      <c r="E349" s="15"/>
      <c r="F349" s="17" t="s">
        <v>24</v>
      </c>
      <c r="G349" s="16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9"/>
    </row>
    <row r="350" spans="1:29" ht="18" customHeight="1" x14ac:dyDescent="0.15">
      <c r="A350" s="70"/>
      <c r="B350" s="71"/>
      <c r="C350" s="62"/>
      <c r="D350" s="62"/>
      <c r="E350" s="15"/>
      <c r="F350" s="17" t="s">
        <v>24</v>
      </c>
      <c r="G350" s="16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9"/>
    </row>
    <row r="351" spans="1:29" ht="18" customHeight="1" x14ac:dyDescent="0.15">
      <c r="A351" s="70"/>
      <c r="B351" s="71"/>
      <c r="C351" s="62"/>
      <c r="D351" s="62"/>
      <c r="E351" s="15"/>
      <c r="F351" s="17" t="s">
        <v>24</v>
      </c>
      <c r="G351" s="16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9"/>
    </row>
    <row r="352" spans="1:29" ht="18" customHeight="1" x14ac:dyDescent="0.15">
      <c r="A352" s="61"/>
      <c r="B352" s="62"/>
      <c r="C352" s="62"/>
      <c r="D352" s="62"/>
      <c r="E352" s="15"/>
      <c r="F352" s="17" t="s">
        <v>101</v>
      </c>
      <c r="G352" s="16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9"/>
    </row>
    <row r="353" spans="1:29" ht="18" customHeight="1" x14ac:dyDescent="0.15">
      <c r="A353" s="61"/>
      <c r="B353" s="62"/>
      <c r="C353" s="62"/>
      <c r="D353" s="62"/>
      <c r="E353" s="15"/>
      <c r="F353" s="17" t="s">
        <v>101</v>
      </c>
      <c r="G353" s="16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9"/>
    </row>
    <row r="354" spans="1:29" ht="18" customHeight="1" x14ac:dyDescent="0.15">
      <c r="A354" s="61"/>
      <c r="B354" s="62"/>
      <c r="C354" s="62"/>
      <c r="D354" s="62"/>
      <c r="E354" s="15"/>
      <c r="F354" s="17" t="s">
        <v>101</v>
      </c>
      <c r="G354" s="16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9"/>
    </row>
    <row r="355" spans="1:29" ht="18" customHeight="1" x14ac:dyDescent="0.15">
      <c r="A355" s="61"/>
      <c r="B355" s="62"/>
      <c r="C355" s="62"/>
      <c r="D355" s="62"/>
      <c r="E355" s="15"/>
      <c r="F355" s="17" t="s">
        <v>101</v>
      </c>
      <c r="G355" s="16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9"/>
    </row>
    <row r="356" spans="1:29" ht="18" customHeight="1" x14ac:dyDescent="0.15">
      <c r="A356" s="61"/>
      <c r="B356" s="62"/>
      <c r="C356" s="62"/>
      <c r="D356" s="62"/>
      <c r="E356" s="15"/>
      <c r="F356" s="17" t="s">
        <v>101</v>
      </c>
      <c r="G356" s="16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9"/>
    </row>
    <row r="357" spans="1:29" ht="18" customHeight="1" x14ac:dyDescent="0.15">
      <c r="A357" s="61"/>
      <c r="B357" s="62"/>
      <c r="C357" s="62"/>
      <c r="D357" s="62"/>
      <c r="E357" s="15"/>
      <c r="F357" s="17" t="s">
        <v>101</v>
      </c>
      <c r="G357" s="16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9"/>
    </row>
    <row r="358" spans="1:29" ht="18" customHeight="1" x14ac:dyDescent="0.15">
      <c r="A358" s="61"/>
      <c r="B358" s="62"/>
      <c r="C358" s="62"/>
      <c r="D358" s="62"/>
      <c r="E358" s="15"/>
      <c r="F358" s="17" t="s">
        <v>101</v>
      </c>
      <c r="G358" s="16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9"/>
    </row>
    <row r="359" spans="1:29" ht="18" customHeight="1" x14ac:dyDescent="0.15">
      <c r="A359" s="61"/>
      <c r="B359" s="62"/>
      <c r="C359" s="62"/>
      <c r="D359" s="62"/>
      <c r="E359" s="15"/>
      <c r="F359" s="17" t="s">
        <v>101</v>
      </c>
      <c r="G359" s="16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9"/>
    </row>
    <row r="360" spans="1:29" ht="18" customHeight="1" x14ac:dyDescent="0.15">
      <c r="A360" s="61"/>
      <c r="B360" s="62"/>
      <c r="C360" s="62"/>
      <c r="D360" s="62"/>
      <c r="E360" s="15"/>
      <c r="F360" s="17" t="s">
        <v>101</v>
      </c>
      <c r="G360" s="16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9"/>
    </row>
    <row r="361" spans="1:29" ht="18" customHeight="1" x14ac:dyDescent="0.15">
      <c r="A361" s="61"/>
      <c r="B361" s="62"/>
      <c r="C361" s="62"/>
      <c r="D361" s="62"/>
      <c r="E361" s="15"/>
      <c r="F361" s="17" t="s">
        <v>101</v>
      </c>
      <c r="G361" s="16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9"/>
    </row>
    <row r="362" spans="1:29" ht="18" customHeight="1" x14ac:dyDescent="0.15">
      <c r="A362" s="63" t="s">
        <v>121</v>
      </c>
      <c r="B362" s="64"/>
      <c r="C362" s="65" t="str">
        <f>IF(COUNTA(C342:D361)&lt;&gt;0,COUNTA(C342:D361),"")</f>
        <v/>
      </c>
      <c r="D362" s="65"/>
      <c r="E362" s="65"/>
      <c r="F362" s="65"/>
      <c r="G362" s="65"/>
      <c r="H362" s="10" t="str">
        <f>IF(COUNTA(H342:H361)=0,"",COUNTA(H342:H361))</f>
        <v/>
      </c>
      <c r="I362" s="10" t="str">
        <f t="shared" ref="I362" si="135">IF(COUNTA(I342:I361)=0,"",COUNTA(I342:I361))</f>
        <v/>
      </c>
      <c r="J362" s="10" t="str">
        <f t="shared" ref="J362" si="136">IF(COUNTA(J342:J361)=0,"",COUNTA(J342:J361))</f>
        <v/>
      </c>
      <c r="K362" s="10" t="str">
        <f t="shared" ref="K362" si="137">IF(COUNTA(K342:K361)=0,"",COUNTA(K342:K361))</f>
        <v/>
      </c>
      <c r="L362" s="10" t="str">
        <f t="shared" ref="L362" si="138">IF(COUNTA(L342:L361)=0,"",COUNTA(L342:L361))</f>
        <v/>
      </c>
      <c r="M362" s="10" t="str">
        <f t="shared" ref="M362" si="139">IF(COUNTA(M342:M361)=0,"",COUNTA(M342:M361))</f>
        <v/>
      </c>
      <c r="N362" s="10" t="str">
        <f t="shared" ref="N362" si="140">IF(COUNTA(N342:N361)=0,"",COUNTA(N342:N361))</f>
        <v/>
      </c>
      <c r="O362" s="10" t="str">
        <f t="shared" ref="O362" si="141">IF(COUNTA(O342:O361)=0,"",COUNTA(O342:O361))</f>
        <v/>
      </c>
      <c r="P362" s="10" t="str">
        <f t="shared" ref="P362" si="142">IF(COUNTA(P342:P361)=0,"",COUNTA(P342:P361))</f>
        <v/>
      </c>
      <c r="Q362" s="10" t="str">
        <f t="shared" ref="Q362" si="143">IF(COUNTA(Q342:Q361)=0,"",COUNTA(Q342:Q361))</f>
        <v/>
      </c>
      <c r="R362" s="10" t="str">
        <f t="shared" ref="R362" si="144">IF(COUNTA(R342:R361)=0,"",COUNTA(R342:R361))</f>
        <v/>
      </c>
      <c r="S362" s="10" t="str">
        <f t="shared" ref="S362" si="145">IF(COUNTA(S342:S361)=0,"",COUNTA(S342:S361))</f>
        <v/>
      </c>
      <c r="T362" s="10" t="str">
        <f t="shared" ref="T362" si="146">IF(COUNTA(T342:T361)=0,"",COUNTA(T342:T361))</f>
        <v/>
      </c>
      <c r="U362" s="10" t="str">
        <f t="shared" ref="U362" si="147">IF(COUNTA(U342:U361)=0,"",COUNTA(U342:U361))</f>
        <v/>
      </c>
      <c r="V362" s="10" t="str">
        <f t="shared" ref="V362" si="148">IF(COUNTA(V342:V361)=0,"",COUNTA(V342:V361))</f>
        <v/>
      </c>
      <c r="W362" s="10" t="str">
        <f t="shared" ref="W362" si="149">IF(COUNTA(W342:W361)=0,"",COUNTA(W342:W361))</f>
        <v/>
      </c>
      <c r="X362" s="10" t="str">
        <f t="shared" ref="X362" si="150">IF(COUNTA(X342:X361)=0,"",COUNTA(X342:X361))</f>
        <v/>
      </c>
      <c r="Y362" s="10" t="str">
        <f t="shared" ref="Y362" si="151">IF(COUNTA(Y342:Y361)=0,"",COUNTA(Y342:Y361))</f>
        <v/>
      </c>
      <c r="Z362" s="10" t="str">
        <f t="shared" ref="Z362" si="152">IF(COUNTA(Z342:Z361)=0,"",COUNTA(Z342:Z361))</f>
        <v/>
      </c>
      <c r="AA362" s="10" t="str">
        <f t="shared" ref="AA362" si="153">IF(COUNTA(AA342:AA361)=0,"",COUNTA(AA342:AA361))</f>
        <v/>
      </c>
      <c r="AB362" s="10" t="str">
        <f t="shared" ref="AB362" si="154">IF(COUNTA(AB342:AB361)=0,"",COUNTA(AB342:AB361))</f>
        <v/>
      </c>
      <c r="AC362" s="21" t="str">
        <f>IF(COUNTA(AC342:AC361)=0,"",COUNTA(AC342:AC361))</f>
        <v/>
      </c>
    </row>
    <row r="363" spans="1:29" ht="15" customHeight="1" x14ac:dyDescent="0.15">
      <c r="A363" s="66" t="str">
        <f>IF(COUNTA(Q342:V361)&lt;&gt;0,"基準拘束圧","")</f>
        <v/>
      </c>
      <c r="B363" s="67"/>
      <c r="C363" s="67"/>
      <c r="D363" s="68" t="str">
        <f>IF($D317&lt;&gt;"","(  "&amp;$D317&amp;"  )","")</f>
        <v>(  (  (  (  (  (  (  有効土被り圧  )  )  )  )  )  )  )</v>
      </c>
      <c r="E363" s="68"/>
      <c r="F363" s="68"/>
      <c r="G363" s="20"/>
      <c r="H363" s="67" t="s">
        <v>185</v>
      </c>
      <c r="I363" s="67"/>
      <c r="J363" s="8" t="s">
        <v>127</v>
      </c>
      <c r="K363" s="8" t="s">
        <v>116</v>
      </c>
      <c r="L363" s="69"/>
      <c r="M363" s="69"/>
      <c r="N363" s="69"/>
      <c r="O363" s="69"/>
      <c r="P363" s="69"/>
      <c r="Q363" s="69"/>
      <c r="R363" s="69"/>
      <c r="S363" s="8" t="s">
        <v>188</v>
      </c>
      <c r="T363" s="8" t="s">
        <v>117</v>
      </c>
      <c r="U363" s="8" t="s">
        <v>116</v>
      </c>
      <c r="V363" s="69"/>
      <c r="W363" s="69"/>
      <c r="X363" s="69"/>
      <c r="Y363" s="69"/>
      <c r="Z363" s="69"/>
      <c r="AA363" s="69"/>
      <c r="AB363" s="69"/>
      <c r="AC363" s="9" t="s">
        <v>36</v>
      </c>
    </row>
    <row r="364" spans="1:29" ht="15" customHeight="1" x14ac:dyDescent="0.15">
      <c r="A364" s="50" t="s">
        <v>192</v>
      </c>
      <c r="B364" s="51"/>
      <c r="C364" s="51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3"/>
    </row>
    <row r="365" spans="1:29" ht="15" customHeight="1" x14ac:dyDescent="0.15">
      <c r="A365" s="54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6"/>
    </row>
    <row r="366" spans="1:29" ht="15" customHeight="1" x14ac:dyDescent="0.15">
      <c r="A366" s="54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6"/>
    </row>
    <row r="367" spans="1:29" ht="15" customHeight="1" x14ac:dyDescent="0.15">
      <c r="A367" s="54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6"/>
    </row>
    <row r="368" spans="1:29" ht="15" customHeight="1" thickBot="1" x14ac:dyDescent="0.2">
      <c r="A368" s="57" t="s">
        <v>193</v>
      </c>
      <c r="B368" s="58"/>
      <c r="C368" s="58"/>
      <c r="D368" s="59" t="s">
        <v>205</v>
      </c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60"/>
    </row>
    <row r="369" spans="1:29" ht="26.25" customHeight="1" thickBot="1" x14ac:dyDescent="0.2">
      <c r="A369" s="130"/>
      <c r="B369" s="131"/>
      <c r="C369" s="131"/>
      <c r="D369" s="131"/>
      <c r="E369" s="131"/>
      <c r="F369" s="131"/>
      <c r="G369" s="131"/>
      <c r="H369" s="132" t="s">
        <v>27</v>
      </c>
      <c r="I369" s="133"/>
      <c r="J369" s="133"/>
      <c r="K369" s="133"/>
      <c r="L369" s="133"/>
      <c r="M369" s="133"/>
      <c r="N369" s="133"/>
      <c r="O369" s="133"/>
      <c r="P369" s="133"/>
      <c r="Q369" s="133"/>
      <c r="R369" s="134" t="str">
        <f>IF(C388&lt;&gt;"",R323+1,"")</f>
        <v/>
      </c>
      <c r="S369" s="134"/>
      <c r="T369" s="134"/>
      <c r="U369" s="134"/>
      <c r="V369" s="134"/>
      <c r="W369" s="134"/>
      <c r="X369" s="134"/>
      <c r="Y369" s="134"/>
      <c r="Z369" s="134"/>
      <c r="AA369" s="134"/>
      <c r="AB369" s="134"/>
      <c r="AC369" s="135"/>
    </row>
    <row r="370" spans="1:29" ht="22.5" customHeight="1" x14ac:dyDescent="0.15">
      <c r="A370" s="115" t="s">
        <v>0</v>
      </c>
      <c r="B370" s="116"/>
      <c r="C370" s="117"/>
      <c r="D370" s="121" t="str">
        <f>IF($D324&lt;&gt;"",$D324,"")</f>
        <v/>
      </c>
      <c r="E370" s="121"/>
      <c r="F370" s="121"/>
      <c r="G370" s="121"/>
      <c r="H370" s="121"/>
      <c r="I370" s="121"/>
      <c r="J370" s="121"/>
      <c r="K370" s="121"/>
      <c r="L370" s="121"/>
      <c r="M370" s="121"/>
      <c r="N370" s="122" t="s">
        <v>7</v>
      </c>
      <c r="O370" s="123"/>
      <c r="P370" s="123"/>
      <c r="Q370" s="124"/>
      <c r="R370" s="125">
        <f ca="1">YEAR(TODAY())</f>
        <v>2025</v>
      </c>
      <c r="S370" s="125"/>
      <c r="T370" s="125"/>
      <c r="U370" s="125"/>
      <c r="V370" s="126"/>
      <c r="W370" s="24" t="s">
        <v>14</v>
      </c>
      <c r="X370" s="127">
        <f ca="1">MONTH(TODAY())</f>
        <v>7</v>
      </c>
      <c r="Y370" s="126"/>
      <c r="Z370" s="24" t="s">
        <v>170</v>
      </c>
      <c r="AA370" s="127">
        <f ca="1">DAY(TODAY())</f>
        <v>1</v>
      </c>
      <c r="AB370" s="126"/>
      <c r="AC370" s="25" t="s">
        <v>171</v>
      </c>
    </row>
    <row r="371" spans="1:29" ht="22.5" customHeight="1" x14ac:dyDescent="0.15">
      <c r="A371" s="118"/>
      <c r="B371" s="119"/>
      <c r="C371" s="120"/>
      <c r="D371" s="128" t="str">
        <f>IF($D325&lt;&gt;"",$D325,"")</f>
        <v/>
      </c>
      <c r="E371" s="128"/>
      <c r="F371" s="128"/>
      <c r="G371" s="128"/>
      <c r="H371" s="128"/>
      <c r="I371" s="128"/>
      <c r="J371" s="128"/>
      <c r="K371" s="128"/>
      <c r="L371" s="128"/>
      <c r="M371" s="128"/>
      <c r="N371" s="96" t="s">
        <v>8</v>
      </c>
      <c r="O371" s="92"/>
      <c r="P371" s="92"/>
      <c r="Q371" s="93"/>
      <c r="R371" s="97" t="str">
        <f t="shared" ref="R371:R379" si="155">IF($R325&lt;&gt;"",$R325,"")</f>
        <v/>
      </c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8"/>
    </row>
    <row r="372" spans="1:29" ht="22.5" customHeight="1" x14ac:dyDescent="0.15">
      <c r="A372" s="91" t="s">
        <v>1</v>
      </c>
      <c r="B372" s="92"/>
      <c r="C372" s="93"/>
      <c r="D372" s="113" t="str">
        <f>IF($D326&lt;&gt;"",$D326,"")</f>
        <v/>
      </c>
      <c r="E372" s="113"/>
      <c r="F372" s="113"/>
      <c r="G372" s="113"/>
      <c r="H372" s="113"/>
      <c r="I372" s="113"/>
      <c r="J372" s="113"/>
      <c r="K372" s="113"/>
      <c r="L372" s="113"/>
      <c r="M372" s="113"/>
      <c r="N372" s="96" t="s">
        <v>9</v>
      </c>
      <c r="O372" s="92"/>
      <c r="P372" s="92"/>
      <c r="Q372" s="93"/>
      <c r="R372" s="97" t="str">
        <f t="shared" si="155"/>
        <v/>
      </c>
      <c r="S372" s="97"/>
      <c r="T372" s="97"/>
      <c r="U372" s="97"/>
      <c r="V372" s="105"/>
      <c r="W372" s="22" t="s">
        <v>14</v>
      </c>
      <c r="X372" s="101" t="str">
        <f>IF($X326&lt;&gt;"",$X326,"")</f>
        <v/>
      </c>
      <c r="Y372" s="105"/>
      <c r="Z372" s="22" t="s">
        <v>170</v>
      </c>
      <c r="AA372" s="101" t="str">
        <f>IF($AA326&lt;&gt;"",$AA326,"")</f>
        <v/>
      </c>
      <c r="AB372" s="105"/>
      <c r="AC372" s="23" t="s">
        <v>171</v>
      </c>
    </row>
    <row r="373" spans="1:29" ht="22.5" customHeight="1" x14ac:dyDescent="0.15">
      <c r="A373" s="91" t="s">
        <v>2</v>
      </c>
      <c r="B373" s="92"/>
      <c r="C373" s="93"/>
      <c r="D373" s="105" t="str">
        <f>IF($D327&lt;&gt;"",$D327,"")</f>
        <v/>
      </c>
      <c r="E373" s="110"/>
      <c r="F373" s="110"/>
      <c r="G373" s="110"/>
      <c r="H373" s="110"/>
      <c r="I373" s="110"/>
      <c r="J373" s="110"/>
      <c r="K373" s="110"/>
      <c r="L373" s="110"/>
      <c r="M373" s="101"/>
      <c r="N373" s="96" t="s">
        <v>10</v>
      </c>
      <c r="O373" s="92"/>
      <c r="P373" s="92"/>
      <c r="Q373" s="93"/>
      <c r="R373" s="97" t="str">
        <f t="shared" si="155"/>
        <v/>
      </c>
      <c r="S373" s="100"/>
      <c r="T373" s="129" t="str">
        <f>IF($T327&lt;&gt;"",$T327,"")</f>
        <v/>
      </c>
      <c r="U373" s="97"/>
      <c r="V373" s="97"/>
      <c r="W373" s="97"/>
      <c r="X373" s="97"/>
      <c r="Y373" s="97"/>
      <c r="Z373" s="97"/>
      <c r="AA373" s="97"/>
      <c r="AB373" s="105"/>
      <c r="AC373" s="18" t="str">
        <f>IF(R373="無し","","頃")</f>
        <v>頃</v>
      </c>
    </row>
    <row r="374" spans="1:29" ht="22.5" customHeight="1" x14ac:dyDescent="0.15">
      <c r="A374" s="91" t="s">
        <v>172</v>
      </c>
      <c r="B374" s="92"/>
      <c r="C374" s="93"/>
      <c r="D374" s="97" t="str">
        <f t="shared" ref="D374:D378" si="156">IF($D328&lt;&gt;"",$D328,"")</f>
        <v/>
      </c>
      <c r="E374" s="97"/>
      <c r="F374" s="97"/>
      <c r="G374" s="97"/>
      <c r="H374" s="97"/>
      <c r="I374" s="97"/>
      <c r="J374" s="97"/>
      <c r="K374" s="97"/>
      <c r="L374" s="97"/>
      <c r="M374" s="97"/>
      <c r="N374" s="96" t="s">
        <v>11</v>
      </c>
      <c r="O374" s="92"/>
      <c r="P374" s="92"/>
      <c r="Q374" s="93"/>
      <c r="R374" s="97" t="str">
        <f t="shared" si="155"/>
        <v/>
      </c>
      <c r="S374" s="100"/>
      <c r="T374" s="101" t="str">
        <f>IF($T328&lt;&gt;"",$T328,"")</f>
        <v/>
      </c>
      <c r="U374" s="97"/>
      <c r="V374" s="97"/>
      <c r="W374" s="97"/>
      <c r="X374" s="97"/>
      <c r="Y374" s="97"/>
      <c r="Z374" s="97"/>
      <c r="AA374" s="97"/>
      <c r="AB374" s="97"/>
      <c r="AC374" s="98"/>
    </row>
    <row r="375" spans="1:29" ht="22.5" customHeight="1" x14ac:dyDescent="0.15">
      <c r="A375" s="102" t="s">
        <v>96</v>
      </c>
      <c r="B375" s="96" t="s">
        <v>3</v>
      </c>
      <c r="C375" s="93"/>
      <c r="D375" s="97" t="str">
        <f t="shared" si="156"/>
        <v/>
      </c>
      <c r="E375" s="105"/>
      <c r="F375" s="95" t="str">
        <f>IF($F329&lt;&gt;"",$F329,"")</f>
        <v/>
      </c>
      <c r="G375" s="97"/>
      <c r="H375" s="97"/>
      <c r="I375" s="100"/>
      <c r="J375" s="101" t="str">
        <f>IF($J329&lt;&gt;"",$J329,"")</f>
        <v/>
      </c>
      <c r="K375" s="97"/>
      <c r="L375" s="97"/>
      <c r="M375" s="97"/>
      <c r="N375" s="96" t="s">
        <v>40</v>
      </c>
      <c r="O375" s="92"/>
      <c r="P375" s="92"/>
      <c r="Q375" s="93"/>
      <c r="R375" s="97" t="str">
        <f t="shared" si="155"/>
        <v/>
      </c>
      <c r="S375" s="100"/>
      <c r="T375" s="101" t="str">
        <f>IF($T329&lt;&gt;"",$T329,"")</f>
        <v/>
      </c>
      <c r="U375" s="97"/>
      <c r="V375" s="97"/>
      <c r="W375" s="97"/>
      <c r="X375" s="97"/>
      <c r="Y375" s="97"/>
      <c r="Z375" s="97"/>
      <c r="AA375" s="97"/>
      <c r="AB375" s="97"/>
      <c r="AC375" s="98"/>
    </row>
    <row r="376" spans="1:29" ht="22.5" customHeight="1" x14ac:dyDescent="0.15">
      <c r="A376" s="103"/>
      <c r="B376" s="96" t="s">
        <v>0</v>
      </c>
      <c r="C376" s="93"/>
      <c r="D376" s="97" t="str">
        <f t="shared" si="156"/>
        <v/>
      </c>
      <c r="E376" s="97"/>
      <c r="F376" s="97"/>
      <c r="G376" s="97"/>
      <c r="H376" s="97"/>
      <c r="I376" s="97"/>
      <c r="J376" s="97"/>
      <c r="K376" s="97"/>
      <c r="L376" s="97"/>
      <c r="M376" s="97"/>
      <c r="N376" s="106" t="s">
        <v>73</v>
      </c>
      <c r="O376" s="96" t="s">
        <v>76</v>
      </c>
      <c r="P376" s="92"/>
      <c r="Q376" s="93"/>
      <c r="R376" s="97" t="str">
        <f t="shared" si="155"/>
        <v/>
      </c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8"/>
    </row>
    <row r="377" spans="1:29" ht="22.5" customHeight="1" x14ac:dyDescent="0.15">
      <c r="A377" s="103"/>
      <c r="B377" s="96" t="s">
        <v>5</v>
      </c>
      <c r="C377" s="93"/>
      <c r="D377" s="13" t="str">
        <f>IF($D331&lt;&gt;"",$D331,"")</f>
        <v/>
      </c>
      <c r="E377" s="109" t="str">
        <f>IF($E331&lt;&gt;"",$E331,"")</f>
        <v/>
      </c>
      <c r="F377" s="110"/>
      <c r="G377" s="111"/>
      <c r="H377" s="94" t="str">
        <f>IF($H331&lt;&gt;"",$H331,"")</f>
        <v/>
      </c>
      <c r="I377" s="94"/>
      <c r="J377" s="94"/>
      <c r="K377" s="94"/>
      <c r="L377" s="94"/>
      <c r="M377" s="95"/>
      <c r="N377" s="107"/>
      <c r="O377" s="96" t="s">
        <v>75</v>
      </c>
      <c r="P377" s="92"/>
      <c r="Q377" s="93"/>
      <c r="R377" s="97" t="str">
        <f t="shared" si="155"/>
        <v/>
      </c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8"/>
    </row>
    <row r="378" spans="1:29" ht="22.5" customHeight="1" x14ac:dyDescent="0.15">
      <c r="A378" s="104"/>
      <c r="B378" s="96" t="s">
        <v>4</v>
      </c>
      <c r="C378" s="93"/>
      <c r="D378" s="13" t="str">
        <f t="shared" si="156"/>
        <v/>
      </c>
      <c r="E378" s="94" t="str">
        <f>IF($E332&lt;&gt;"",$E332,"")</f>
        <v/>
      </c>
      <c r="F378" s="94"/>
      <c r="G378" s="94"/>
      <c r="H378" s="94" t="str">
        <f>IF($H332&lt;&gt;"",$H332,"")</f>
        <v/>
      </c>
      <c r="I378" s="94"/>
      <c r="J378" s="94"/>
      <c r="K378" s="94"/>
      <c r="L378" s="94"/>
      <c r="M378" s="95"/>
      <c r="N378" s="107"/>
      <c r="O378" s="96" t="s">
        <v>13</v>
      </c>
      <c r="P378" s="92"/>
      <c r="Q378" s="93"/>
      <c r="R378" s="97" t="str">
        <f t="shared" si="155"/>
        <v/>
      </c>
      <c r="S378" s="100"/>
      <c r="T378" s="112" t="str">
        <f>IF($T332&lt;&gt;"",$T332,"")</f>
        <v/>
      </c>
      <c r="U378" s="113"/>
      <c r="V378" s="113"/>
      <c r="W378" s="113"/>
      <c r="X378" s="113"/>
      <c r="Y378" s="113"/>
      <c r="Z378" s="113"/>
      <c r="AA378" s="113"/>
      <c r="AB378" s="113"/>
      <c r="AC378" s="114"/>
    </row>
    <row r="379" spans="1:29" ht="22.5" customHeight="1" x14ac:dyDescent="0.15">
      <c r="A379" s="91" t="s">
        <v>12</v>
      </c>
      <c r="B379" s="92"/>
      <c r="C379" s="93"/>
      <c r="D379" s="13" t="str">
        <f>IF($D333&lt;&gt;"",$D333,"")</f>
        <v/>
      </c>
      <c r="E379" s="29" t="str">
        <f>IF($E333&lt;&gt;"",$E333,"")</f>
        <v/>
      </c>
      <c r="F379" s="110" t="str">
        <f>IF($F333&lt;&gt;"",$F333,"")</f>
        <v/>
      </c>
      <c r="G379" s="111"/>
      <c r="H379" s="94" t="str">
        <f>IF($H333&lt;&gt;"",$H333,"")</f>
        <v/>
      </c>
      <c r="I379" s="94"/>
      <c r="J379" s="94"/>
      <c r="K379" s="94"/>
      <c r="L379" s="94"/>
      <c r="M379" s="95"/>
      <c r="N379" s="108"/>
      <c r="O379" s="96" t="s">
        <v>4</v>
      </c>
      <c r="P379" s="92"/>
      <c r="Q379" s="93"/>
      <c r="R379" s="97" t="str">
        <f t="shared" si="155"/>
        <v/>
      </c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8"/>
    </row>
    <row r="380" spans="1:29" ht="15" customHeight="1" x14ac:dyDescent="0.15">
      <c r="A380" s="77" t="s">
        <v>102</v>
      </c>
      <c r="B380" s="78"/>
      <c r="C380" s="78" t="s">
        <v>20</v>
      </c>
      <c r="D380" s="78"/>
      <c r="E380" s="79" t="s">
        <v>177</v>
      </c>
      <c r="F380" s="78"/>
      <c r="G380" s="78"/>
      <c r="H380" s="80" t="s">
        <v>31</v>
      </c>
      <c r="I380" s="80"/>
      <c r="J380" s="80"/>
      <c r="K380" s="80"/>
      <c r="L380" s="80"/>
      <c r="M380" s="80"/>
      <c r="N380" s="80" t="s">
        <v>34</v>
      </c>
      <c r="O380" s="80"/>
      <c r="P380" s="80"/>
      <c r="Q380" s="80"/>
      <c r="R380" s="80"/>
      <c r="S380" s="80"/>
      <c r="T380" s="80"/>
      <c r="U380" s="80"/>
      <c r="V380" s="80"/>
      <c r="W380" s="80" t="s">
        <v>49</v>
      </c>
      <c r="X380" s="80"/>
      <c r="Y380" s="80"/>
      <c r="Z380" s="80"/>
      <c r="AA380" s="80" t="s">
        <v>23</v>
      </c>
      <c r="AB380" s="80"/>
      <c r="AC380" s="99"/>
    </row>
    <row r="381" spans="1:29" ht="15" customHeight="1" x14ac:dyDescent="0.15">
      <c r="A381" s="77"/>
      <c r="B381" s="78"/>
      <c r="C381" s="78"/>
      <c r="D381" s="78"/>
      <c r="E381" s="78"/>
      <c r="F381" s="78"/>
      <c r="G381" s="78"/>
      <c r="H381" s="72" t="s">
        <v>28</v>
      </c>
      <c r="I381" s="72" t="s">
        <v>178</v>
      </c>
      <c r="J381" s="64" t="s">
        <v>29</v>
      </c>
      <c r="K381" s="64"/>
      <c r="L381" s="64"/>
      <c r="M381" s="72" t="s">
        <v>30</v>
      </c>
      <c r="N381" s="72" t="s">
        <v>32</v>
      </c>
      <c r="O381" s="72" t="s">
        <v>37</v>
      </c>
      <c r="P381" s="72" t="s">
        <v>68</v>
      </c>
      <c r="Q381" s="64" t="s">
        <v>22</v>
      </c>
      <c r="R381" s="64"/>
      <c r="S381" s="64"/>
      <c r="T381" s="64"/>
      <c r="U381" s="64" t="s">
        <v>38</v>
      </c>
      <c r="V381" s="64"/>
      <c r="W381" s="72" t="s">
        <v>179</v>
      </c>
      <c r="X381" s="72" t="s">
        <v>63</v>
      </c>
      <c r="Y381" s="81" t="s">
        <v>125</v>
      </c>
      <c r="Z381" s="83" t="s">
        <v>66</v>
      </c>
      <c r="AA381" s="85"/>
      <c r="AB381" s="85"/>
      <c r="AC381" s="86"/>
    </row>
    <row r="382" spans="1:29" ht="15" customHeight="1" x14ac:dyDescent="0.15">
      <c r="A382" s="77"/>
      <c r="B382" s="78"/>
      <c r="C382" s="78"/>
      <c r="D382" s="78"/>
      <c r="E382" s="78"/>
      <c r="F382" s="78"/>
      <c r="G382" s="78"/>
      <c r="H382" s="72"/>
      <c r="I382" s="72"/>
      <c r="J382" s="72" t="s">
        <v>128</v>
      </c>
      <c r="K382" s="72" t="s">
        <v>119</v>
      </c>
      <c r="L382" s="72" t="s">
        <v>35</v>
      </c>
      <c r="M382" s="72"/>
      <c r="N382" s="72"/>
      <c r="O382" s="72"/>
      <c r="P382" s="74"/>
      <c r="Q382" s="72" t="s">
        <v>39</v>
      </c>
      <c r="R382" s="73" t="s">
        <v>45</v>
      </c>
      <c r="S382" s="72" t="s">
        <v>47</v>
      </c>
      <c r="T382" s="72" t="s">
        <v>48</v>
      </c>
      <c r="U382" s="72" t="s">
        <v>33</v>
      </c>
      <c r="V382" s="72" t="s">
        <v>129</v>
      </c>
      <c r="W382" s="72"/>
      <c r="X382" s="72"/>
      <c r="Y382" s="82"/>
      <c r="Z382" s="83"/>
      <c r="AA382" s="85"/>
      <c r="AB382" s="85"/>
      <c r="AC382" s="86"/>
    </row>
    <row r="383" spans="1:29" ht="15" customHeight="1" x14ac:dyDescent="0.15">
      <c r="A383" s="77"/>
      <c r="B383" s="78"/>
      <c r="C383" s="78"/>
      <c r="D383" s="78"/>
      <c r="E383" s="78"/>
      <c r="F383" s="78"/>
      <c r="G383" s="78"/>
      <c r="H383" s="72"/>
      <c r="I383" s="72"/>
      <c r="J383" s="72"/>
      <c r="K383" s="72"/>
      <c r="L383" s="72"/>
      <c r="M383" s="72"/>
      <c r="N383" s="72"/>
      <c r="O383" s="72"/>
      <c r="P383" s="75" t="s">
        <v>67</v>
      </c>
      <c r="Q383" s="72"/>
      <c r="R383" s="73"/>
      <c r="S383" s="72"/>
      <c r="T383" s="72"/>
      <c r="U383" s="72"/>
      <c r="V383" s="74"/>
      <c r="W383" s="74"/>
      <c r="X383" s="72"/>
      <c r="Y383" s="82"/>
      <c r="Z383" s="84"/>
      <c r="AA383" s="85"/>
      <c r="AB383" s="85"/>
      <c r="AC383" s="86"/>
    </row>
    <row r="384" spans="1:29" ht="15" customHeight="1" x14ac:dyDescent="0.15">
      <c r="A384" s="77"/>
      <c r="B384" s="78"/>
      <c r="C384" s="78"/>
      <c r="D384" s="78"/>
      <c r="E384" s="78"/>
      <c r="F384" s="78"/>
      <c r="G384" s="78"/>
      <c r="H384" s="72"/>
      <c r="I384" s="72"/>
      <c r="J384" s="72"/>
      <c r="K384" s="72"/>
      <c r="L384" s="72"/>
      <c r="M384" s="72"/>
      <c r="N384" s="72"/>
      <c r="O384" s="72"/>
      <c r="P384" s="76"/>
      <c r="Q384" s="72"/>
      <c r="R384" s="73"/>
      <c r="S384" s="72"/>
      <c r="T384" s="72"/>
      <c r="U384" s="72"/>
      <c r="V384" s="75" t="s">
        <v>22</v>
      </c>
      <c r="W384" s="5" t="s">
        <v>51</v>
      </c>
      <c r="X384" s="72"/>
      <c r="Y384" s="87" t="s">
        <v>194</v>
      </c>
      <c r="Z384" s="90" t="s">
        <v>64</v>
      </c>
      <c r="AA384" s="85"/>
      <c r="AB384" s="85"/>
      <c r="AC384" s="86"/>
    </row>
    <row r="385" spans="1:29" ht="15" customHeight="1" x14ac:dyDescent="0.15">
      <c r="A385" s="77"/>
      <c r="B385" s="78"/>
      <c r="C385" s="78"/>
      <c r="D385" s="78"/>
      <c r="E385" s="78"/>
      <c r="F385" s="78"/>
      <c r="G385" s="78"/>
      <c r="H385" s="72"/>
      <c r="I385" s="72"/>
      <c r="J385" s="72"/>
      <c r="K385" s="72"/>
      <c r="L385" s="72"/>
      <c r="M385" s="72"/>
      <c r="N385" s="72"/>
      <c r="O385" s="72"/>
      <c r="P385" s="76"/>
      <c r="Q385" s="72"/>
      <c r="R385" s="73"/>
      <c r="S385" s="72"/>
      <c r="T385" s="72"/>
      <c r="U385" s="72"/>
      <c r="V385" s="76"/>
      <c r="W385" s="27" t="s">
        <v>180</v>
      </c>
      <c r="X385" s="72"/>
      <c r="Y385" s="88"/>
      <c r="Z385" s="73"/>
      <c r="AA385" s="85"/>
      <c r="AB385" s="85"/>
      <c r="AC385" s="86"/>
    </row>
    <row r="386" spans="1:29" ht="15" customHeight="1" x14ac:dyDescent="0.15">
      <c r="A386" s="77"/>
      <c r="B386" s="78"/>
      <c r="C386" s="78"/>
      <c r="D386" s="78"/>
      <c r="E386" s="78"/>
      <c r="F386" s="78"/>
      <c r="G386" s="78"/>
      <c r="H386" s="72"/>
      <c r="I386" s="72"/>
      <c r="J386" s="72"/>
      <c r="K386" s="72"/>
      <c r="L386" s="72"/>
      <c r="M386" s="72"/>
      <c r="N386" s="72"/>
      <c r="O386" s="72"/>
      <c r="P386" s="76"/>
      <c r="Q386" s="72"/>
      <c r="R386" s="73"/>
      <c r="S386" s="72"/>
      <c r="T386" s="72"/>
      <c r="U386" s="72"/>
      <c r="V386" s="76"/>
      <c r="W386" s="14" t="s">
        <v>53</v>
      </c>
      <c r="X386" s="72"/>
      <c r="Y386" s="88"/>
      <c r="Z386" s="73"/>
      <c r="AA386" s="85"/>
      <c r="AB386" s="85"/>
      <c r="AC386" s="86"/>
    </row>
    <row r="387" spans="1:29" ht="7.5" customHeight="1" x14ac:dyDescent="0.15">
      <c r="A387" s="77"/>
      <c r="B387" s="78"/>
      <c r="C387" s="78"/>
      <c r="D387" s="78"/>
      <c r="E387" s="78"/>
      <c r="F387" s="78"/>
      <c r="G387" s="78"/>
      <c r="H387" s="72"/>
      <c r="I387" s="72"/>
      <c r="J387" s="72"/>
      <c r="K387" s="72"/>
      <c r="L387" s="72"/>
      <c r="M387" s="72"/>
      <c r="N387" s="72"/>
      <c r="O387" s="72"/>
      <c r="P387" s="76"/>
      <c r="Q387" s="72"/>
      <c r="R387" s="73"/>
      <c r="S387" s="72"/>
      <c r="T387" s="72"/>
      <c r="U387" s="72"/>
      <c r="V387" s="76"/>
      <c r="W387" s="28" t="s">
        <v>72</v>
      </c>
      <c r="X387" s="72"/>
      <c r="Y387" s="89"/>
      <c r="Z387" s="73"/>
      <c r="AA387" s="85"/>
      <c r="AB387" s="85"/>
      <c r="AC387" s="86"/>
    </row>
    <row r="388" spans="1:29" ht="18" customHeight="1" x14ac:dyDescent="0.15">
      <c r="A388" s="70"/>
      <c r="B388" s="71"/>
      <c r="C388" s="62"/>
      <c r="D388" s="62"/>
      <c r="E388" s="15"/>
      <c r="F388" s="17" t="s">
        <v>24</v>
      </c>
      <c r="G388" s="16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9"/>
    </row>
    <row r="389" spans="1:29" ht="18" customHeight="1" x14ac:dyDescent="0.15">
      <c r="A389" s="70"/>
      <c r="B389" s="71"/>
      <c r="C389" s="62"/>
      <c r="D389" s="62"/>
      <c r="E389" s="15"/>
      <c r="F389" s="17" t="s">
        <v>24</v>
      </c>
      <c r="G389" s="16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9"/>
    </row>
    <row r="390" spans="1:29" ht="18" customHeight="1" x14ac:dyDescent="0.15">
      <c r="A390" s="70"/>
      <c r="B390" s="71"/>
      <c r="C390" s="62"/>
      <c r="D390" s="62"/>
      <c r="E390" s="15"/>
      <c r="F390" s="17" t="s">
        <v>24</v>
      </c>
      <c r="G390" s="16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9"/>
    </row>
    <row r="391" spans="1:29" ht="18" customHeight="1" x14ac:dyDescent="0.15">
      <c r="A391" s="70"/>
      <c r="B391" s="71"/>
      <c r="C391" s="62"/>
      <c r="D391" s="62"/>
      <c r="E391" s="15"/>
      <c r="F391" s="17" t="s">
        <v>24</v>
      </c>
      <c r="G391" s="16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9"/>
    </row>
    <row r="392" spans="1:29" ht="18" customHeight="1" x14ac:dyDescent="0.15">
      <c r="A392" s="70"/>
      <c r="B392" s="71"/>
      <c r="C392" s="62"/>
      <c r="D392" s="62"/>
      <c r="E392" s="15"/>
      <c r="F392" s="17" t="s">
        <v>24</v>
      </c>
      <c r="G392" s="16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9"/>
    </row>
    <row r="393" spans="1:29" ht="18" customHeight="1" x14ac:dyDescent="0.15">
      <c r="A393" s="70"/>
      <c r="B393" s="71"/>
      <c r="C393" s="62"/>
      <c r="D393" s="62"/>
      <c r="E393" s="15"/>
      <c r="F393" s="17" t="s">
        <v>24</v>
      </c>
      <c r="G393" s="16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9"/>
    </row>
    <row r="394" spans="1:29" ht="18" customHeight="1" x14ac:dyDescent="0.15">
      <c r="A394" s="70"/>
      <c r="B394" s="71"/>
      <c r="C394" s="62"/>
      <c r="D394" s="62"/>
      <c r="E394" s="15"/>
      <c r="F394" s="17" t="s">
        <v>24</v>
      </c>
      <c r="G394" s="16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9"/>
    </row>
    <row r="395" spans="1:29" ht="18" customHeight="1" x14ac:dyDescent="0.15">
      <c r="A395" s="70"/>
      <c r="B395" s="71"/>
      <c r="C395" s="62"/>
      <c r="D395" s="62"/>
      <c r="E395" s="15"/>
      <c r="F395" s="17" t="s">
        <v>24</v>
      </c>
      <c r="G395" s="16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9"/>
    </row>
    <row r="396" spans="1:29" ht="18" customHeight="1" x14ac:dyDescent="0.15">
      <c r="A396" s="70"/>
      <c r="B396" s="71"/>
      <c r="C396" s="62"/>
      <c r="D396" s="62"/>
      <c r="E396" s="15"/>
      <c r="F396" s="17" t="s">
        <v>24</v>
      </c>
      <c r="G396" s="16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9"/>
    </row>
    <row r="397" spans="1:29" ht="18" customHeight="1" x14ac:dyDescent="0.15">
      <c r="A397" s="70"/>
      <c r="B397" s="71"/>
      <c r="C397" s="62"/>
      <c r="D397" s="62"/>
      <c r="E397" s="15"/>
      <c r="F397" s="17" t="s">
        <v>24</v>
      </c>
      <c r="G397" s="16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9"/>
    </row>
    <row r="398" spans="1:29" ht="18" customHeight="1" x14ac:dyDescent="0.15">
      <c r="A398" s="61"/>
      <c r="B398" s="62"/>
      <c r="C398" s="62"/>
      <c r="D398" s="62"/>
      <c r="E398" s="15"/>
      <c r="F398" s="17" t="s">
        <v>101</v>
      </c>
      <c r="G398" s="16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9"/>
    </row>
    <row r="399" spans="1:29" ht="18" customHeight="1" x14ac:dyDescent="0.15">
      <c r="A399" s="61"/>
      <c r="B399" s="62"/>
      <c r="C399" s="62"/>
      <c r="D399" s="62"/>
      <c r="E399" s="15"/>
      <c r="F399" s="17" t="s">
        <v>101</v>
      </c>
      <c r="G399" s="16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9"/>
    </row>
    <row r="400" spans="1:29" ht="18" customHeight="1" x14ac:dyDescent="0.15">
      <c r="A400" s="61"/>
      <c r="B400" s="62"/>
      <c r="C400" s="62"/>
      <c r="D400" s="62"/>
      <c r="E400" s="15"/>
      <c r="F400" s="17" t="s">
        <v>101</v>
      </c>
      <c r="G400" s="16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9"/>
    </row>
    <row r="401" spans="1:29" ht="18" customHeight="1" x14ac:dyDescent="0.15">
      <c r="A401" s="61"/>
      <c r="B401" s="62"/>
      <c r="C401" s="62"/>
      <c r="D401" s="62"/>
      <c r="E401" s="15"/>
      <c r="F401" s="17" t="s">
        <v>101</v>
      </c>
      <c r="G401" s="16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9"/>
    </row>
    <row r="402" spans="1:29" ht="18" customHeight="1" x14ac:dyDescent="0.15">
      <c r="A402" s="61"/>
      <c r="B402" s="62"/>
      <c r="C402" s="62"/>
      <c r="D402" s="62"/>
      <c r="E402" s="15"/>
      <c r="F402" s="17" t="s">
        <v>101</v>
      </c>
      <c r="G402" s="16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9"/>
    </row>
    <row r="403" spans="1:29" ht="18" customHeight="1" x14ac:dyDescent="0.15">
      <c r="A403" s="61"/>
      <c r="B403" s="62"/>
      <c r="C403" s="62"/>
      <c r="D403" s="62"/>
      <c r="E403" s="15"/>
      <c r="F403" s="17" t="s">
        <v>101</v>
      </c>
      <c r="G403" s="16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9"/>
    </row>
    <row r="404" spans="1:29" ht="18" customHeight="1" x14ac:dyDescent="0.15">
      <c r="A404" s="61"/>
      <c r="B404" s="62"/>
      <c r="C404" s="62"/>
      <c r="D404" s="62"/>
      <c r="E404" s="15"/>
      <c r="F404" s="17" t="s">
        <v>101</v>
      </c>
      <c r="G404" s="16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9"/>
    </row>
    <row r="405" spans="1:29" ht="18" customHeight="1" x14ac:dyDescent="0.15">
      <c r="A405" s="61"/>
      <c r="B405" s="62"/>
      <c r="C405" s="62"/>
      <c r="D405" s="62"/>
      <c r="E405" s="15"/>
      <c r="F405" s="17" t="s">
        <v>101</v>
      </c>
      <c r="G405" s="16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9"/>
    </row>
    <row r="406" spans="1:29" ht="18" customHeight="1" x14ac:dyDescent="0.15">
      <c r="A406" s="61"/>
      <c r="B406" s="62"/>
      <c r="C406" s="62"/>
      <c r="D406" s="62"/>
      <c r="E406" s="15"/>
      <c r="F406" s="17" t="s">
        <v>101</v>
      </c>
      <c r="G406" s="16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9"/>
    </row>
    <row r="407" spans="1:29" ht="18" customHeight="1" x14ac:dyDescent="0.15">
      <c r="A407" s="61"/>
      <c r="B407" s="62"/>
      <c r="C407" s="62"/>
      <c r="D407" s="62"/>
      <c r="E407" s="15"/>
      <c r="F407" s="17" t="s">
        <v>101</v>
      </c>
      <c r="G407" s="16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9"/>
    </row>
    <row r="408" spans="1:29" ht="18" customHeight="1" x14ac:dyDescent="0.15">
      <c r="A408" s="63" t="s">
        <v>121</v>
      </c>
      <c r="B408" s="64"/>
      <c r="C408" s="65" t="str">
        <f>IF(COUNTA(C388:D407)&lt;&gt;0,COUNTA(C388:D407),"")</f>
        <v/>
      </c>
      <c r="D408" s="65"/>
      <c r="E408" s="65"/>
      <c r="F408" s="65"/>
      <c r="G408" s="65"/>
      <c r="H408" s="10" t="str">
        <f>IF(COUNTA(H388:H407)=0,"",COUNTA(H388:H407))</f>
        <v/>
      </c>
      <c r="I408" s="10" t="str">
        <f t="shared" ref="I408" si="157">IF(COUNTA(I388:I407)=0,"",COUNTA(I388:I407))</f>
        <v/>
      </c>
      <c r="J408" s="10" t="str">
        <f t="shared" ref="J408" si="158">IF(COUNTA(J388:J407)=0,"",COUNTA(J388:J407))</f>
        <v/>
      </c>
      <c r="K408" s="10" t="str">
        <f t="shared" ref="K408" si="159">IF(COUNTA(K388:K407)=0,"",COUNTA(K388:K407))</f>
        <v/>
      </c>
      <c r="L408" s="10" t="str">
        <f t="shared" ref="L408" si="160">IF(COUNTA(L388:L407)=0,"",COUNTA(L388:L407))</f>
        <v/>
      </c>
      <c r="M408" s="10" t="str">
        <f t="shared" ref="M408" si="161">IF(COUNTA(M388:M407)=0,"",COUNTA(M388:M407))</f>
        <v/>
      </c>
      <c r="N408" s="10" t="str">
        <f t="shared" ref="N408" si="162">IF(COUNTA(N388:N407)=0,"",COUNTA(N388:N407))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" si="164">IF(COUNTA(P388:P407)=0,"",COUNTA(P388:P407))</f>
        <v/>
      </c>
      <c r="Q408" s="10" t="str">
        <f t="shared" ref="Q408" si="165">IF(COUNTA(Q388:Q407)=0,"",COUNTA(Q388:Q407))</f>
        <v/>
      </c>
      <c r="R408" s="10" t="str">
        <f t="shared" ref="R408" si="166">IF(COUNTA(R388:R407)=0,"",COUNTA(R388:R407))</f>
        <v/>
      </c>
      <c r="S408" s="10" t="str">
        <f t="shared" ref="S408" si="167">IF(COUNTA(S388:S407)=0,"",COUNTA(S388:S407))</f>
        <v/>
      </c>
      <c r="T408" s="10" t="str">
        <f t="shared" ref="T408" si="168">IF(COUNTA(T388:T407)=0,"",COUNTA(T388:T407))</f>
        <v/>
      </c>
      <c r="U408" s="10" t="str">
        <f t="shared" ref="U408" si="169">IF(COUNTA(U388:U407)=0,"",COUNTA(U388:U407))</f>
        <v/>
      </c>
      <c r="V408" s="10" t="str">
        <f t="shared" ref="V408" si="170">IF(COUNTA(V388:V407)=0,"",COUNTA(V388:V407))</f>
        <v/>
      </c>
      <c r="W408" s="10" t="str">
        <f t="shared" ref="W408" si="171">IF(COUNTA(W388:W407)=0,"",COUNTA(W388:W407))</f>
        <v/>
      </c>
      <c r="X408" s="10" t="str">
        <f t="shared" ref="X408" si="172">IF(COUNTA(X388:X407)=0,"",COUNTA(X388:X407))</f>
        <v/>
      </c>
      <c r="Y408" s="10" t="str">
        <f t="shared" ref="Y408" si="173">IF(COUNTA(Y388:Y407)=0,"",COUNTA(Y388:Y407))</f>
        <v/>
      </c>
      <c r="Z408" s="10" t="str">
        <f t="shared" ref="Z408" si="174">IF(COUNTA(Z388:Z407)=0,"",COUNTA(Z388:Z407))</f>
        <v/>
      </c>
      <c r="AA408" s="10" t="str">
        <f t="shared" ref="AA408" si="175">IF(COUNTA(AA388:AA407)=0,"",COUNTA(AA388:AA407))</f>
        <v/>
      </c>
      <c r="AB408" s="10" t="str">
        <f t="shared" ref="AB408" si="176">IF(COUNTA(AB388:AB407)=0,"",COUNTA(AB388:AB407))</f>
        <v/>
      </c>
      <c r="AC408" s="21" t="str">
        <f>IF(COUNTA(AC388:AC407)=0,"",COUNTA(AC388:AC407))</f>
        <v/>
      </c>
    </row>
    <row r="409" spans="1:29" ht="15" customHeight="1" x14ac:dyDescent="0.15">
      <c r="A409" s="66" t="str">
        <f>IF(COUNTA(Q388:V407)&lt;&gt;0,"基準拘束圧","")</f>
        <v/>
      </c>
      <c r="B409" s="67"/>
      <c r="C409" s="67"/>
      <c r="D409" s="68" t="str">
        <f>IF($D363&lt;&gt;"","(  "&amp;$D363&amp;"  )","")</f>
        <v>(  (  (  (  (  (  (  (  有効土被り圧  )  )  )  )  )  )  )  )</v>
      </c>
      <c r="E409" s="68"/>
      <c r="F409" s="68"/>
      <c r="G409" s="20"/>
      <c r="H409" s="67" t="s">
        <v>185</v>
      </c>
      <c r="I409" s="67"/>
      <c r="J409" s="8" t="s">
        <v>127</v>
      </c>
      <c r="K409" s="8" t="s">
        <v>116</v>
      </c>
      <c r="L409" s="69"/>
      <c r="M409" s="69"/>
      <c r="N409" s="69"/>
      <c r="O409" s="69"/>
      <c r="P409" s="69"/>
      <c r="Q409" s="69"/>
      <c r="R409" s="69"/>
      <c r="S409" s="8" t="s">
        <v>188</v>
      </c>
      <c r="T409" s="8" t="s">
        <v>117</v>
      </c>
      <c r="U409" s="8" t="s">
        <v>116</v>
      </c>
      <c r="V409" s="69"/>
      <c r="W409" s="69"/>
      <c r="X409" s="69"/>
      <c r="Y409" s="69"/>
      <c r="Z409" s="69"/>
      <c r="AA409" s="69"/>
      <c r="AB409" s="69"/>
      <c r="AC409" s="9" t="s">
        <v>36</v>
      </c>
    </row>
    <row r="410" spans="1:29" ht="15" customHeight="1" x14ac:dyDescent="0.15">
      <c r="A410" s="50" t="s">
        <v>192</v>
      </c>
      <c r="B410" s="51"/>
      <c r="C410" s="51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3"/>
    </row>
    <row r="411" spans="1:29" ht="15" customHeight="1" x14ac:dyDescent="0.15">
      <c r="A411" s="54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6"/>
    </row>
    <row r="412" spans="1:29" ht="15" customHeight="1" x14ac:dyDescent="0.15">
      <c r="A412" s="54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6"/>
    </row>
    <row r="413" spans="1:29" ht="15" customHeight="1" x14ac:dyDescent="0.15">
      <c r="A413" s="54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6"/>
    </row>
    <row r="414" spans="1:29" ht="15" customHeight="1" thickBot="1" x14ac:dyDescent="0.2">
      <c r="A414" s="57" t="s">
        <v>193</v>
      </c>
      <c r="B414" s="58"/>
      <c r="C414" s="58"/>
      <c r="D414" s="59" t="s">
        <v>205</v>
      </c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  <c r="AB414" s="59"/>
      <c r="AC414" s="60"/>
    </row>
    <row r="415" spans="1:29" ht="26.25" customHeight="1" thickBot="1" x14ac:dyDescent="0.2">
      <c r="A415" s="130"/>
      <c r="B415" s="131"/>
      <c r="C415" s="131"/>
      <c r="D415" s="131"/>
      <c r="E415" s="131"/>
      <c r="F415" s="131"/>
      <c r="G415" s="131"/>
      <c r="H415" s="132" t="s">
        <v>27</v>
      </c>
      <c r="I415" s="133"/>
      <c r="J415" s="133"/>
      <c r="K415" s="133"/>
      <c r="L415" s="133"/>
      <c r="M415" s="133"/>
      <c r="N415" s="133"/>
      <c r="O415" s="133"/>
      <c r="P415" s="133"/>
      <c r="Q415" s="133"/>
      <c r="R415" s="134" t="str">
        <f>IF(C434&lt;&gt;"",R369+1,"")</f>
        <v/>
      </c>
      <c r="S415" s="134"/>
      <c r="T415" s="134"/>
      <c r="U415" s="134"/>
      <c r="V415" s="134"/>
      <c r="W415" s="134"/>
      <c r="X415" s="134"/>
      <c r="Y415" s="134"/>
      <c r="Z415" s="134"/>
      <c r="AA415" s="134"/>
      <c r="AB415" s="134"/>
      <c r="AC415" s="135"/>
    </row>
    <row r="416" spans="1:29" ht="22.5" customHeight="1" x14ac:dyDescent="0.15">
      <c r="A416" s="115" t="s">
        <v>0</v>
      </c>
      <c r="B416" s="116"/>
      <c r="C416" s="117"/>
      <c r="D416" s="121" t="str">
        <f>IF($D370&lt;&gt;"",$D370,"")</f>
        <v/>
      </c>
      <c r="E416" s="121"/>
      <c r="F416" s="121"/>
      <c r="G416" s="121"/>
      <c r="H416" s="121"/>
      <c r="I416" s="121"/>
      <c r="J416" s="121"/>
      <c r="K416" s="121"/>
      <c r="L416" s="121"/>
      <c r="M416" s="121"/>
      <c r="N416" s="122" t="s">
        <v>7</v>
      </c>
      <c r="O416" s="123"/>
      <c r="P416" s="123"/>
      <c r="Q416" s="124"/>
      <c r="R416" s="125">
        <f ca="1">YEAR(TODAY())</f>
        <v>2025</v>
      </c>
      <c r="S416" s="125"/>
      <c r="T416" s="125"/>
      <c r="U416" s="125"/>
      <c r="V416" s="126"/>
      <c r="W416" s="24" t="s">
        <v>14</v>
      </c>
      <c r="X416" s="127">
        <f ca="1">MONTH(TODAY())</f>
        <v>7</v>
      </c>
      <c r="Y416" s="126"/>
      <c r="Z416" s="24" t="s">
        <v>170</v>
      </c>
      <c r="AA416" s="127">
        <f ca="1">DAY(TODAY())</f>
        <v>1</v>
      </c>
      <c r="AB416" s="126"/>
      <c r="AC416" s="25" t="s">
        <v>171</v>
      </c>
    </row>
    <row r="417" spans="1:29" ht="22.5" customHeight="1" x14ac:dyDescent="0.15">
      <c r="A417" s="118"/>
      <c r="B417" s="119"/>
      <c r="C417" s="120"/>
      <c r="D417" s="128" t="str">
        <f>IF($D371&lt;&gt;"",$D371,"")</f>
        <v/>
      </c>
      <c r="E417" s="128"/>
      <c r="F417" s="128"/>
      <c r="G417" s="128"/>
      <c r="H417" s="128"/>
      <c r="I417" s="128"/>
      <c r="J417" s="128"/>
      <c r="K417" s="128"/>
      <c r="L417" s="128"/>
      <c r="M417" s="128"/>
      <c r="N417" s="96" t="s">
        <v>8</v>
      </c>
      <c r="O417" s="92"/>
      <c r="P417" s="92"/>
      <c r="Q417" s="93"/>
      <c r="R417" s="97" t="str">
        <f t="shared" ref="R417:R425" si="177">IF($R371&lt;&gt;"",$R371,"")</f>
        <v/>
      </c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8"/>
    </row>
    <row r="418" spans="1:29" ht="22.5" customHeight="1" x14ac:dyDescent="0.15">
      <c r="A418" s="91" t="s">
        <v>1</v>
      </c>
      <c r="B418" s="92"/>
      <c r="C418" s="93"/>
      <c r="D418" s="113" t="str">
        <f>IF($D372&lt;&gt;"",$D372,"")</f>
        <v/>
      </c>
      <c r="E418" s="113"/>
      <c r="F418" s="113"/>
      <c r="G418" s="113"/>
      <c r="H418" s="113"/>
      <c r="I418" s="113"/>
      <c r="J418" s="113"/>
      <c r="K418" s="113"/>
      <c r="L418" s="113"/>
      <c r="M418" s="113"/>
      <c r="N418" s="96" t="s">
        <v>9</v>
      </c>
      <c r="O418" s="92"/>
      <c r="P418" s="92"/>
      <c r="Q418" s="93"/>
      <c r="R418" s="97" t="str">
        <f t="shared" si="177"/>
        <v/>
      </c>
      <c r="S418" s="97"/>
      <c r="T418" s="97"/>
      <c r="U418" s="97"/>
      <c r="V418" s="105"/>
      <c r="W418" s="22" t="s">
        <v>14</v>
      </c>
      <c r="X418" s="101" t="str">
        <f>IF($X372&lt;&gt;"",$X372,"")</f>
        <v/>
      </c>
      <c r="Y418" s="105"/>
      <c r="Z418" s="22" t="s">
        <v>170</v>
      </c>
      <c r="AA418" s="101" t="str">
        <f>IF($AA372&lt;&gt;"",$AA372,"")</f>
        <v/>
      </c>
      <c r="AB418" s="105"/>
      <c r="AC418" s="23" t="s">
        <v>171</v>
      </c>
    </row>
    <row r="419" spans="1:29" ht="22.5" customHeight="1" x14ac:dyDescent="0.15">
      <c r="A419" s="91" t="s">
        <v>2</v>
      </c>
      <c r="B419" s="92"/>
      <c r="C419" s="93"/>
      <c r="D419" s="105" t="str">
        <f>IF($D373&lt;&gt;"",$D373,"")</f>
        <v/>
      </c>
      <c r="E419" s="110"/>
      <c r="F419" s="110"/>
      <c r="G419" s="110"/>
      <c r="H419" s="110"/>
      <c r="I419" s="110"/>
      <c r="J419" s="110"/>
      <c r="K419" s="110"/>
      <c r="L419" s="110"/>
      <c r="M419" s="101"/>
      <c r="N419" s="96" t="s">
        <v>10</v>
      </c>
      <c r="O419" s="92"/>
      <c r="P419" s="92"/>
      <c r="Q419" s="93"/>
      <c r="R419" s="97" t="str">
        <f t="shared" si="177"/>
        <v/>
      </c>
      <c r="S419" s="100"/>
      <c r="T419" s="129" t="str">
        <f>IF($T373&lt;&gt;"",$T373,"")</f>
        <v/>
      </c>
      <c r="U419" s="97"/>
      <c r="V419" s="97"/>
      <c r="W419" s="97"/>
      <c r="X419" s="97"/>
      <c r="Y419" s="97"/>
      <c r="Z419" s="97"/>
      <c r="AA419" s="97"/>
      <c r="AB419" s="105"/>
      <c r="AC419" s="18" t="str">
        <f>IF(R419="無し","","頃")</f>
        <v>頃</v>
      </c>
    </row>
    <row r="420" spans="1:29" ht="22.5" customHeight="1" x14ac:dyDescent="0.15">
      <c r="A420" s="91" t="s">
        <v>172</v>
      </c>
      <c r="B420" s="92"/>
      <c r="C420" s="93"/>
      <c r="D420" s="97" t="str">
        <f t="shared" ref="D420:D424" si="178">IF($D374&lt;&gt;"",$D374,"")</f>
        <v/>
      </c>
      <c r="E420" s="97"/>
      <c r="F420" s="97"/>
      <c r="G420" s="97"/>
      <c r="H420" s="97"/>
      <c r="I420" s="97"/>
      <c r="J420" s="97"/>
      <c r="K420" s="97"/>
      <c r="L420" s="97"/>
      <c r="M420" s="97"/>
      <c r="N420" s="96" t="s">
        <v>11</v>
      </c>
      <c r="O420" s="92"/>
      <c r="P420" s="92"/>
      <c r="Q420" s="93"/>
      <c r="R420" s="97" t="str">
        <f t="shared" si="177"/>
        <v/>
      </c>
      <c r="S420" s="100"/>
      <c r="T420" s="101" t="str">
        <f>IF($T374&lt;&gt;"",$T374,"")</f>
        <v/>
      </c>
      <c r="U420" s="97"/>
      <c r="V420" s="97"/>
      <c r="W420" s="97"/>
      <c r="X420" s="97"/>
      <c r="Y420" s="97"/>
      <c r="Z420" s="97"/>
      <c r="AA420" s="97"/>
      <c r="AB420" s="97"/>
      <c r="AC420" s="98"/>
    </row>
    <row r="421" spans="1:29" ht="22.5" customHeight="1" x14ac:dyDescent="0.15">
      <c r="A421" s="102" t="s">
        <v>96</v>
      </c>
      <c r="B421" s="96" t="s">
        <v>3</v>
      </c>
      <c r="C421" s="93"/>
      <c r="D421" s="97" t="str">
        <f t="shared" si="178"/>
        <v/>
      </c>
      <c r="E421" s="105"/>
      <c r="F421" s="95" t="str">
        <f>IF($F375&lt;&gt;"",$F375,"")</f>
        <v/>
      </c>
      <c r="G421" s="97"/>
      <c r="H421" s="97"/>
      <c r="I421" s="100"/>
      <c r="J421" s="101" t="str">
        <f>IF($J375&lt;&gt;"",$J375,"")</f>
        <v/>
      </c>
      <c r="K421" s="97"/>
      <c r="L421" s="97"/>
      <c r="M421" s="97"/>
      <c r="N421" s="96" t="s">
        <v>40</v>
      </c>
      <c r="O421" s="92"/>
      <c r="P421" s="92"/>
      <c r="Q421" s="93"/>
      <c r="R421" s="97" t="str">
        <f t="shared" si="177"/>
        <v/>
      </c>
      <c r="S421" s="100"/>
      <c r="T421" s="101" t="str">
        <f>IF($T375&lt;&gt;"",$T375,"")</f>
        <v/>
      </c>
      <c r="U421" s="97"/>
      <c r="V421" s="97"/>
      <c r="W421" s="97"/>
      <c r="X421" s="97"/>
      <c r="Y421" s="97"/>
      <c r="Z421" s="97"/>
      <c r="AA421" s="97"/>
      <c r="AB421" s="97"/>
      <c r="AC421" s="98"/>
    </row>
    <row r="422" spans="1:29" ht="22.5" customHeight="1" x14ac:dyDescent="0.15">
      <c r="A422" s="103"/>
      <c r="B422" s="96" t="s">
        <v>0</v>
      </c>
      <c r="C422" s="93"/>
      <c r="D422" s="97" t="str">
        <f t="shared" si="178"/>
        <v/>
      </c>
      <c r="E422" s="97"/>
      <c r="F422" s="97"/>
      <c r="G422" s="97"/>
      <c r="H422" s="97"/>
      <c r="I422" s="97"/>
      <c r="J422" s="97"/>
      <c r="K422" s="97"/>
      <c r="L422" s="97"/>
      <c r="M422" s="97"/>
      <c r="N422" s="106" t="s">
        <v>73</v>
      </c>
      <c r="O422" s="96" t="s">
        <v>76</v>
      </c>
      <c r="P422" s="92"/>
      <c r="Q422" s="93"/>
      <c r="R422" s="97" t="str">
        <f t="shared" si="177"/>
        <v/>
      </c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8"/>
    </row>
    <row r="423" spans="1:29" ht="22.5" customHeight="1" x14ac:dyDescent="0.15">
      <c r="A423" s="103"/>
      <c r="B423" s="96" t="s">
        <v>5</v>
      </c>
      <c r="C423" s="93"/>
      <c r="D423" s="13" t="str">
        <f>IF($D377&lt;&gt;"",$D377,"")</f>
        <v/>
      </c>
      <c r="E423" s="109" t="str">
        <f>IF($E377&lt;&gt;"",$E377,"")</f>
        <v/>
      </c>
      <c r="F423" s="110"/>
      <c r="G423" s="111"/>
      <c r="H423" s="94" t="str">
        <f>IF($H377&lt;&gt;"",$H377,"")</f>
        <v/>
      </c>
      <c r="I423" s="94"/>
      <c r="J423" s="94"/>
      <c r="K423" s="94"/>
      <c r="L423" s="94"/>
      <c r="M423" s="95"/>
      <c r="N423" s="107"/>
      <c r="O423" s="96" t="s">
        <v>75</v>
      </c>
      <c r="P423" s="92"/>
      <c r="Q423" s="93"/>
      <c r="R423" s="97" t="str">
        <f t="shared" si="177"/>
        <v/>
      </c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8"/>
    </row>
    <row r="424" spans="1:29" ht="22.5" customHeight="1" x14ac:dyDescent="0.15">
      <c r="A424" s="104"/>
      <c r="B424" s="96" t="s">
        <v>4</v>
      </c>
      <c r="C424" s="93"/>
      <c r="D424" s="13" t="str">
        <f t="shared" si="178"/>
        <v/>
      </c>
      <c r="E424" s="94" t="str">
        <f>IF($E378&lt;&gt;"",$E378,"")</f>
        <v/>
      </c>
      <c r="F424" s="94"/>
      <c r="G424" s="94"/>
      <c r="H424" s="94" t="str">
        <f>IF($H378&lt;&gt;"",$H378,"")</f>
        <v/>
      </c>
      <c r="I424" s="94"/>
      <c r="J424" s="94"/>
      <c r="K424" s="94"/>
      <c r="L424" s="94"/>
      <c r="M424" s="95"/>
      <c r="N424" s="107"/>
      <c r="O424" s="96" t="s">
        <v>13</v>
      </c>
      <c r="P424" s="92"/>
      <c r="Q424" s="93"/>
      <c r="R424" s="97" t="str">
        <f t="shared" si="177"/>
        <v/>
      </c>
      <c r="S424" s="100"/>
      <c r="T424" s="112" t="str">
        <f>IF($T378&lt;&gt;"",$T378,"")</f>
        <v/>
      </c>
      <c r="U424" s="113"/>
      <c r="V424" s="113"/>
      <c r="W424" s="113"/>
      <c r="X424" s="113"/>
      <c r="Y424" s="113"/>
      <c r="Z424" s="113"/>
      <c r="AA424" s="113"/>
      <c r="AB424" s="113"/>
      <c r="AC424" s="114"/>
    </row>
    <row r="425" spans="1:29" ht="22.5" customHeight="1" x14ac:dyDescent="0.15">
      <c r="A425" s="91" t="s">
        <v>12</v>
      </c>
      <c r="B425" s="92"/>
      <c r="C425" s="93"/>
      <c r="D425" s="13" t="str">
        <f>IF($D379&lt;&gt;"",$D379,"")</f>
        <v/>
      </c>
      <c r="E425" s="29" t="str">
        <f>IF($E379&lt;&gt;"",$E379,"")</f>
        <v/>
      </c>
      <c r="F425" s="110" t="str">
        <f>IF($F379&lt;&gt;"",$F379,"")</f>
        <v/>
      </c>
      <c r="G425" s="111"/>
      <c r="H425" s="94" t="str">
        <f>IF($H379&lt;&gt;"",$H379,"")</f>
        <v/>
      </c>
      <c r="I425" s="94"/>
      <c r="J425" s="94"/>
      <c r="K425" s="94"/>
      <c r="L425" s="94"/>
      <c r="M425" s="95"/>
      <c r="N425" s="108"/>
      <c r="O425" s="96" t="s">
        <v>4</v>
      </c>
      <c r="P425" s="92"/>
      <c r="Q425" s="93"/>
      <c r="R425" s="97" t="str">
        <f t="shared" si="177"/>
        <v/>
      </c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8"/>
    </row>
    <row r="426" spans="1:29" ht="15" customHeight="1" x14ac:dyDescent="0.15">
      <c r="A426" s="77" t="s">
        <v>102</v>
      </c>
      <c r="B426" s="78"/>
      <c r="C426" s="78" t="s">
        <v>20</v>
      </c>
      <c r="D426" s="78"/>
      <c r="E426" s="79" t="s">
        <v>177</v>
      </c>
      <c r="F426" s="78"/>
      <c r="G426" s="78"/>
      <c r="H426" s="80" t="s">
        <v>31</v>
      </c>
      <c r="I426" s="80"/>
      <c r="J426" s="80"/>
      <c r="K426" s="80"/>
      <c r="L426" s="80"/>
      <c r="M426" s="80"/>
      <c r="N426" s="80" t="s">
        <v>34</v>
      </c>
      <c r="O426" s="80"/>
      <c r="P426" s="80"/>
      <c r="Q426" s="80"/>
      <c r="R426" s="80"/>
      <c r="S426" s="80"/>
      <c r="T426" s="80"/>
      <c r="U426" s="80"/>
      <c r="V426" s="80"/>
      <c r="W426" s="80" t="s">
        <v>49</v>
      </c>
      <c r="X426" s="80"/>
      <c r="Y426" s="80"/>
      <c r="Z426" s="80"/>
      <c r="AA426" s="80" t="s">
        <v>23</v>
      </c>
      <c r="AB426" s="80"/>
      <c r="AC426" s="99"/>
    </row>
    <row r="427" spans="1:29" ht="15" customHeight="1" x14ac:dyDescent="0.15">
      <c r="A427" s="77"/>
      <c r="B427" s="78"/>
      <c r="C427" s="78"/>
      <c r="D427" s="78"/>
      <c r="E427" s="78"/>
      <c r="F427" s="78"/>
      <c r="G427" s="78"/>
      <c r="H427" s="72" t="s">
        <v>28</v>
      </c>
      <c r="I427" s="72" t="s">
        <v>178</v>
      </c>
      <c r="J427" s="64" t="s">
        <v>29</v>
      </c>
      <c r="K427" s="64"/>
      <c r="L427" s="64"/>
      <c r="M427" s="72" t="s">
        <v>30</v>
      </c>
      <c r="N427" s="72" t="s">
        <v>32</v>
      </c>
      <c r="O427" s="72" t="s">
        <v>37</v>
      </c>
      <c r="P427" s="72" t="s">
        <v>68</v>
      </c>
      <c r="Q427" s="64" t="s">
        <v>22</v>
      </c>
      <c r="R427" s="64"/>
      <c r="S427" s="64"/>
      <c r="T427" s="64"/>
      <c r="U427" s="64" t="s">
        <v>38</v>
      </c>
      <c r="V427" s="64"/>
      <c r="W427" s="72" t="s">
        <v>179</v>
      </c>
      <c r="X427" s="72" t="s">
        <v>63</v>
      </c>
      <c r="Y427" s="81" t="s">
        <v>125</v>
      </c>
      <c r="Z427" s="83" t="s">
        <v>66</v>
      </c>
      <c r="AA427" s="85"/>
      <c r="AB427" s="85"/>
      <c r="AC427" s="86"/>
    </row>
    <row r="428" spans="1:29" ht="15" customHeight="1" x14ac:dyDescent="0.15">
      <c r="A428" s="77"/>
      <c r="B428" s="78"/>
      <c r="C428" s="78"/>
      <c r="D428" s="78"/>
      <c r="E428" s="78"/>
      <c r="F428" s="78"/>
      <c r="G428" s="78"/>
      <c r="H428" s="72"/>
      <c r="I428" s="72"/>
      <c r="J428" s="72" t="s">
        <v>128</v>
      </c>
      <c r="K428" s="72" t="s">
        <v>119</v>
      </c>
      <c r="L428" s="72" t="s">
        <v>35</v>
      </c>
      <c r="M428" s="72"/>
      <c r="N428" s="72"/>
      <c r="O428" s="72"/>
      <c r="P428" s="74"/>
      <c r="Q428" s="72" t="s">
        <v>39</v>
      </c>
      <c r="R428" s="73" t="s">
        <v>45</v>
      </c>
      <c r="S428" s="72" t="s">
        <v>47</v>
      </c>
      <c r="T428" s="72" t="s">
        <v>48</v>
      </c>
      <c r="U428" s="72" t="s">
        <v>33</v>
      </c>
      <c r="V428" s="72" t="s">
        <v>129</v>
      </c>
      <c r="W428" s="72"/>
      <c r="X428" s="72"/>
      <c r="Y428" s="82"/>
      <c r="Z428" s="83"/>
      <c r="AA428" s="85"/>
      <c r="AB428" s="85"/>
      <c r="AC428" s="86"/>
    </row>
    <row r="429" spans="1:29" ht="15" customHeight="1" x14ac:dyDescent="0.15">
      <c r="A429" s="77"/>
      <c r="B429" s="78"/>
      <c r="C429" s="78"/>
      <c r="D429" s="78"/>
      <c r="E429" s="78"/>
      <c r="F429" s="78"/>
      <c r="G429" s="78"/>
      <c r="H429" s="72"/>
      <c r="I429" s="72"/>
      <c r="J429" s="72"/>
      <c r="K429" s="72"/>
      <c r="L429" s="72"/>
      <c r="M429" s="72"/>
      <c r="N429" s="72"/>
      <c r="O429" s="72"/>
      <c r="P429" s="75" t="s">
        <v>67</v>
      </c>
      <c r="Q429" s="72"/>
      <c r="R429" s="73"/>
      <c r="S429" s="72"/>
      <c r="T429" s="72"/>
      <c r="U429" s="72"/>
      <c r="V429" s="74"/>
      <c r="W429" s="74"/>
      <c r="X429" s="72"/>
      <c r="Y429" s="82"/>
      <c r="Z429" s="84"/>
      <c r="AA429" s="85"/>
      <c r="AB429" s="85"/>
      <c r="AC429" s="86"/>
    </row>
    <row r="430" spans="1:29" ht="15" customHeight="1" x14ac:dyDescent="0.15">
      <c r="A430" s="77"/>
      <c r="B430" s="78"/>
      <c r="C430" s="78"/>
      <c r="D430" s="78"/>
      <c r="E430" s="78"/>
      <c r="F430" s="78"/>
      <c r="G430" s="78"/>
      <c r="H430" s="72"/>
      <c r="I430" s="72"/>
      <c r="J430" s="72"/>
      <c r="K430" s="72"/>
      <c r="L430" s="72"/>
      <c r="M430" s="72"/>
      <c r="N430" s="72"/>
      <c r="O430" s="72"/>
      <c r="P430" s="76"/>
      <c r="Q430" s="72"/>
      <c r="R430" s="73"/>
      <c r="S430" s="72"/>
      <c r="T430" s="72"/>
      <c r="U430" s="72"/>
      <c r="V430" s="75" t="s">
        <v>22</v>
      </c>
      <c r="W430" s="5" t="s">
        <v>51</v>
      </c>
      <c r="X430" s="72"/>
      <c r="Y430" s="87" t="s">
        <v>194</v>
      </c>
      <c r="Z430" s="90" t="s">
        <v>64</v>
      </c>
      <c r="AA430" s="85"/>
      <c r="AB430" s="85"/>
      <c r="AC430" s="86"/>
    </row>
    <row r="431" spans="1:29" ht="15" customHeight="1" x14ac:dyDescent="0.15">
      <c r="A431" s="77"/>
      <c r="B431" s="78"/>
      <c r="C431" s="78"/>
      <c r="D431" s="78"/>
      <c r="E431" s="78"/>
      <c r="F431" s="78"/>
      <c r="G431" s="78"/>
      <c r="H431" s="72"/>
      <c r="I431" s="72"/>
      <c r="J431" s="72"/>
      <c r="K431" s="72"/>
      <c r="L431" s="72"/>
      <c r="M431" s="72"/>
      <c r="N431" s="72"/>
      <c r="O431" s="72"/>
      <c r="P431" s="76"/>
      <c r="Q431" s="72"/>
      <c r="R431" s="73"/>
      <c r="S431" s="72"/>
      <c r="T431" s="72"/>
      <c r="U431" s="72"/>
      <c r="V431" s="76"/>
      <c r="W431" s="27" t="s">
        <v>180</v>
      </c>
      <c r="X431" s="72"/>
      <c r="Y431" s="88"/>
      <c r="Z431" s="73"/>
      <c r="AA431" s="85"/>
      <c r="AB431" s="85"/>
      <c r="AC431" s="86"/>
    </row>
    <row r="432" spans="1:29" ht="15" customHeight="1" x14ac:dyDescent="0.15">
      <c r="A432" s="77"/>
      <c r="B432" s="78"/>
      <c r="C432" s="78"/>
      <c r="D432" s="78"/>
      <c r="E432" s="78"/>
      <c r="F432" s="78"/>
      <c r="G432" s="78"/>
      <c r="H432" s="72"/>
      <c r="I432" s="72"/>
      <c r="J432" s="72"/>
      <c r="K432" s="72"/>
      <c r="L432" s="72"/>
      <c r="M432" s="72"/>
      <c r="N432" s="72"/>
      <c r="O432" s="72"/>
      <c r="P432" s="76"/>
      <c r="Q432" s="72"/>
      <c r="R432" s="73"/>
      <c r="S432" s="72"/>
      <c r="T432" s="72"/>
      <c r="U432" s="72"/>
      <c r="V432" s="76"/>
      <c r="W432" s="14" t="s">
        <v>53</v>
      </c>
      <c r="X432" s="72"/>
      <c r="Y432" s="88"/>
      <c r="Z432" s="73"/>
      <c r="AA432" s="85"/>
      <c r="AB432" s="85"/>
      <c r="AC432" s="86"/>
    </row>
    <row r="433" spans="1:29" ht="7.5" customHeight="1" x14ac:dyDescent="0.15">
      <c r="A433" s="77"/>
      <c r="B433" s="78"/>
      <c r="C433" s="78"/>
      <c r="D433" s="78"/>
      <c r="E433" s="78"/>
      <c r="F433" s="78"/>
      <c r="G433" s="78"/>
      <c r="H433" s="72"/>
      <c r="I433" s="72"/>
      <c r="J433" s="72"/>
      <c r="K433" s="72"/>
      <c r="L433" s="72"/>
      <c r="M433" s="72"/>
      <c r="N433" s="72"/>
      <c r="O433" s="72"/>
      <c r="P433" s="76"/>
      <c r="Q433" s="72"/>
      <c r="R433" s="73"/>
      <c r="S433" s="72"/>
      <c r="T433" s="72"/>
      <c r="U433" s="72"/>
      <c r="V433" s="76"/>
      <c r="W433" s="28" t="s">
        <v>72</v>
      </c>
      <c r="X433" s="72"/>
      <c r="Y433" s="89"/>
      <c r="Z433" s="73"/>
      <c r="AA433" s="85"/>
      <c r="AB433" s="85"/>
      <c r="AC433" s="86"/>
    </row>
    <row r="434" spans="1:29" ht="18" customHeight="1" x14ac:dyDescent="0.15">
      <c r="A434" s="70"/>
      <c r="B434" s="71"/>
      <c r="C434" s="62"/>
      <c r="D434" s="62"/>
      <c r="E434" s="15"/>
      <c r="F434" s="17" t="s">
        <v>24</v>
      </c>
      <c r="G434" s="16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9"/>
    </row>
    <row r="435" spans="1:29" ht="18" customHeight="1" x14ac:dyDescent="0.15">
      <c r="A435" s="70"/>
      <c r="B435" s="71"/>
      <c r="C435" s="62"/>
      <c r="D435" s="62"/>
      <c r="E435" s="15"/>
      <c r="F435" s="17" t="s">
        <v>24</v>
      </c>
      <c r="G435" s="16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9"/>
    </row>
    <row r="436" spans="1:29" ht="18" customHeight="1" x14ac:dyDescent="0.15">
      <c r="A436" s="70"/>
      <c r="B436" s="71"/>
      <c r="C436" s="62"/>
      <c r="D436" s="62"/>
      <c r="E436" s="15"/>
      <c r="F436" s="17" t="s">
        <v>24</v>
      </c>
      <c r="G436" s="16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9"/>
    </row>
    <row r="437" spans="1:29" ht="18" customHeight="1" x14ac:dyDescent="0.15">
      <c r="A437" s="70"/>
      <c r="B437" s="71"/>
      <c r="C437" s="62"/>
      <c r="D437" s="62"/>
      <c r="E437" s="15"/>
      <c r="F437" s="17" t="s">
        <v>24</v>
      </c>
      <c r="G437" s="16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9"/>
    </row>
    <row r="438" spans="1:29" ht="18" customHeight="1" x14ac:dyDescent="0.15">
      <c r="A438" s="70"/>
      <c r="B438" s="71"/>
      <c r="C438" s="62"/>
      <c r="D438" s="62"/>
      <c r="E438" s="15"/>
      <c r="F438" s="17" t="s">
        <v>24</v>
      </c>
      <c r="G438" s="16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9"/>
    </row>
    <row r="439" spans="1:29" ht="18" customHeight="1" x14ac:dyDescent="0.15">
      <c r="A439" s="70"/>
      <c r="B439" s="71"/>
      <c r="C439" s="62"/>
      <c r="D439" s="62"/>
      <c r="E439" s="15"/>
      <c r="F439" s="17" t="s">
        <v>24</v>
      </c>
      <c r="G439" s="16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9"/>
    </row>
    <row r="440" spans="1:29" ht="18" customHeight="1" x14ac:dyDescent="0.15">
      <c r="A440" s="70"/>
      <c r="B440" s="71"/>
      <c r="C440" s="62"/>
      <c r="D440" s="62"/>
      <c r="E440" s="15"/>
      <c r="F440" s="17" t="s">
        <v>24</v>
      </c>
      <c r="G440" s="16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9"/>
    </row>
    <row r="441" spans="1:29" ht="18" customHeight="1" x14ac:dyDescent="0.15">
      <c r="A441" s="70"/>
      <c r="B441" s="71"/>
      <c r="C441" s="62"/>
      <c r="D441" s="62"/>
      <c r="E441" s="15"/>
      <c r="F441" s="17" t="s">
        <v>24</v>
      </c>
      <c r="G441" s="16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9"/>
    </row>
    <row r="442" spans="1:29" ht="18" customHeight="1" x14ac:dyDescent="0.15">
      <c r="A442" s="70"/>
      <c r="B442" s="71"/>
      <c r="C442" s="62"/>
      <c r="D442" s="62"/>
      <c r="E442" s="15"/>
      <c r="F442" s="17" t="s">
        <v>24</v>
      </c>
      <c r="G442" s="16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9"/>
    </row>
    <row r="443" spans="1:29" ht="18" customHeight="1" x14ac:dyDescent="0.15">
      <c r="A443" s="70"/>
      <c r="B443" s="71"/>
      <c r="C443" s="62"/>
      <c r="D443" s="62"/>
      <c r="E443" s="15"/>
      <c r="F443" s="17" t="s">
        <v>24</v>
      </c>
      <c r="G443" s="16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9"/>
    </row>
    <row r="444" spans="1:29" ht="18" customHeight="1" x14ac:dyDescent="0.15">
      <c r="A444" s="61"/>
      <c r="B444" s="62"/>
      <c r="C444" s="62"/>
      <c r="D444" s="62"/>
      <c r="E444" s="15"/>
      <c r="F444" s="17" t="s">
        <v>101</v>
      </c>
      <c r="G444" s="16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9"/>
    </row>
    <row r="445" spans="1:29" ht="18" customHeight="1" x14ac:dyDescent="0.15">
      <c r="A445" s="61"/>
      <c r="B445" s="62"/>
      <c r="C445" s="62"/>
      <c r="D445" s="62"/>
      <c r="E445" s="15"/>
      <c r="F445" s="17" t="s">
        <v>101</v>
      </c>
      <c r="G445" s="16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9"/>
    </row>
    <row r="446" spans="1:29" ht="18" customHeight="1" x14ac:dyDescent="0.15">
      <c r="A446" s="61"/>
      <c r="B446" s="62"/>
      <c r="C446" s="62"/>
      <c r="D446" s="62"/>
      <c r="E446" s="15"/>
      <c r="F446" s="17" t="s">
        <v>101</v>
      </c>
      <c r="G446" s="16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9"/>
    </row>
    <row r="447" spans="1:29" ht="18" customHeight="1" x14ac:dyDescent="0.15">
      <c r="A447" s="61"/>
      <c r="B447" s="62"/>
      <c r="C447" s="62"/>
      <c r="D447" s="62"/>
      <c r="E447" s="15"/>
      <c r="F447" s="17" t="s">
        <v>101</v>
      </c>
      <c r="G447" s="16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9"/>
    </row>
    <row r="448" spans="1:29" ht="18" customHeight="1" x14ac:dyDescent="0.15">
      <c r="A448" s="61"/>
      <c r="B448" s="62"/>
      <c r="C448" s="62"/>
      <c r="D448" s="62"/>
      <c r="E448" s="15"/>
      <c r="F448" s="17" t="s">
        <v>101</v>
      </c>
      <c r="G448" s="16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9"/>
    </row>
    <row r="449" spans="1:29" ht="18" customHeight="1" x14ac:dyDescent="0.15">
      <c r="A449" s="61"/>
      <c r="B449" s="62"/>
      <c r="C449" s="62"/>
      <c r="D449" s="62"/>
      <c r="E449" s="15"/>
      <c r="F449" s="17" t="s">
        <v>101</v>
      </c>
      <c r="G449" s="16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9"/>
    </row>
    <row r="450" spans="1:29" ht="18" customHeight="1" x14ac:dyDescent="0.15">
      <c r="A450" s="61"/>
      <c r="B450" s="62"/>
      <c r="C450" s="62"/>
      <c r="D450" s="62"/>
      <c r="E450" s="15"/>
      <c r="F450" s="17" t="s">
        <v>101</v>
      </c>
      <c r="G450" s="16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9"/>
    </row>
    <row r="451" spans="1:29" ht="18" customHeight="1" x14ac:dyDescent="0.15">
      <c r="A451" s="61"/>
      <c r="B451" s="62"/>
      <c r="C451" s="62"/>
      <c r="D451" s="62"/>
      <c r="E451" s="15"/>
      <c r="F451" s="17" t="s">
        <v>101</v>
      </c>
      <c r="G451" s="16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9"/>
    </row>
    <row r="452" spans="1:29" ht="18" customHeight="1" x14ac:dyDescent="0.15">
      <c r="A452" s="61"/>
      <c r="B452" s="62"/>
      <c r="C452" s="62"/>
      <c r="D452" s="62"/>
      <c r="E452" s="15"/>
      <c r="F452" s="17" t="s">
        <v>101</v>
      </c>
      <c r="G452" s="16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9"/>
    </row>
    <row r="453" spans="1:29" ht="18" customHeight="1" x14ac:dyDescent="0.15">
      <c r="A453" s="61"/>
      <c r="B453" s="62"/>
      <c r="C453" s="62"/>
      <c r="D453" s="62"/>
      <c r="E453" s="15"/>
      <c r="F453" s="17" t="s">
        <v>101</v>
      </c>
      <c r="G453" s="16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9"/>
    </row>
    <row r="454" spans="1:29" ht="18" customHeight="1" x14ac:dyDescent="0.15">
      <c r="A454" s="63" t="s">
        <v>121</v>
      </c>
      <c r="B454" s="64"/>
      <c r="C454" s="65" t="str">
        <f>IF(COUNTA(C434:D453)&lt;&gt;0,COUNTA(C434:D453),"")</f>
        <v/>
      </c>
      <c r="D454" s="65"/>
      <c r="E454" s="65"/>
      <c r="F454" s="65"/>
      <c r="G454" s="65"/>
      <c r="H454" s="10" t="str">
        <f>IF(COUNTA(H434:H453)=0,"",COUNTA(H434:H453))</f>
        <v/>
      </c>
      <c r="I454" s="10" t="str">
        <f t="shared" ref="I454" si="179">IF(COUNTA(I434:I453)=0,"",COUNTA(I434:I453))</f>
        <v/>
      </c>
      <c r="J454" s="10" t="str">
        <f>IF(COUNTA(J434:J453)=0,"",COUNTA(J434:J453))</f>
        <v/>
      </c>
      <c r="K454" s="10" t="str">
        <f t="shared" ref="K454" si="180">IF(COUNTA(K434:K453)=0,"",COUNTA(K434:K453))</f>
        <v/>
      </c>
      <c r="L454" s="10" t="str">
        <f t="shared" ref="L454" si="181">IF(COUNTA(L434:L453)=0,"",COUNTA(L434:L453))</f>
        <v/>
      </c>
      <c r="M454" s="10" t="str">
        <f t="shared" ref="M454" si="182">IF(COUNTA(M434:M453)=0,"",COUNTA(M434:M453))</f>
        <v/>
      </c>
      <c r="N454" s="10" t="str">
        <f t="shared" ref="N454" si="183">IF(COUNTA(N434:N453)=0,"",COUNTA(N434:N453))</f>
        <v/>
      </c>
      <c r="O454" s="10" t="str">
        <f t="shared" ref="O454" si="184">IF(COUNTA(O434:O453)=0,"",COUNTA(O434:O453))</f>
        <v/>
      </c>
      <c r="P454" s="10" t="str">
        <f t="shared" ref="P454" si="185">IF(COUNTA(P434:P453)=0,"",COUNTA(P434:P453))</f>
        <v/>
      </c>
      <c r="Q454" s="10" t="str">
        <f t="shared" ref="Q454" si="186">IF(COUNTA(Q434:Q453)=0,"",COUNTA(Q434:Q453))</f>
        <v/>
      </c>
      <c r="R454" s="10" t="str">
        <f t="shared" ref="R454" si="187">IF(COUNTA(R434:R453)=0,"",COUNTA(R434:R453))</f>
        <v/>
      </c>
      <c r="S454" s="10" t="str">
        <f t="shared" ref="S454" si="188">IF(COUNTA(S434:S453)=0,"",COUNTA(S434:S453))</f>
        <v/>
      </c>
      <c r="T454" s="10" t="str">
        <f t="shared" ref="T454" si="189">IF(COUNTA(T434:T453)=0,"",COUNTA(T434:T453))</f>
        <v/>
      </c>
      <c r="U454" s="10" t="str">
        <f t="shared" ref="U454" si="190">IF(COUNTA(U434:U453)=0,"",COUNTA(U434:U453))</f>
        <v/>
      </c>
      <c r="V454" s="10" t="str">
        <f t="shared" ref="V454" si="191">IF(COUNTA(V434:V453)=0,"",COUNTA(V434:V453))</f>
        <v/>
      </c>
      <c r="W454" s="10" t="str">
        <f t="shared" ref="W454" si="192">IF(COUNTA(W434:W453)=0,"",COUNTA(W434:W453))</f>
        <v/>
      </c>
      <c r="X454" s="10" t="str">
        <f t="shared" ref="X454" si="193">IF(COUNTA(X434:X453)=0,"",COUNTA(X434:X453))</f>
        <v/>
      </c>
      <c r="Y454" s="10" t="str">
        <f t="shared" ref="Y454" si="194">IF(COUNTA(Y434:Y453)=0,"",COUNTA(Y434:Y453))</f>
        <v/>
      </c>
      <c r="Z454" s="10" t="str">
        <f t="shared" ref="Z454" si="195">IF(COUNTA(Z434:Z453)=0,"",COUNTA(Z434:Z453))</f>
        <v/>
      </c>
      <c r="AA454" s="10" t="str">
        <f t="shared" ref="AA454" si="196">IF(COUNTA(AA434:AA453)=0,"",COUNTA(AA434:AA453))</f>
        <v/>
      </c>
      <c r="AB454" s="10" t="str">
        <f t="shared" ref="AB454" si="197">IF(COUNTA(AB434:AB453)=0,"",COUNTA(AB434:AB453))</f>
        <v/>
      </c>
      <c r="AC454" s="21" t="str">
        <f>IF(COUNTA(AC434:AC453)=0,"",COUNTA(AC434:AC453))</f>
        <v/>
      </c>
    </row>
    <row r="455" spans="1:29" ht="15" customHeight="1" x14ac:dyDescent="0.15">
      <c r="A455" s="66" t="str">
        <f>IF(COUNTA(Q434:V453)&lt;&gt;0,"基準拘束圧","")</f>
        <v/>
      </c>
      <c r="B455" s="67"/>
      <c r="C455" s="67"/>
      <c r="D455" s="68" t="str">
        <f>IF($D409&lt;&gt;"","(  "&amp;$D409&amp;"  )","")</f>
        <v>(  (  (  (  (  (  (  (  (  有効土被り圧  )  )  )  )  )  )  )  )  )</v>
      </c>
      <c r="E455" s="68"/>
      <c r="F455" s="68"/>
      <c r="G455" s="20"/>
      <c r="H455" s="67" t="s">
        <v>185</v>
      </c>
      <c r="I455" s="67"/>
      <c r="J455" s="8" t="s">
        <v>127</v>
      </c>
      <c r="K455" s="8" t="s">
        <v>116</v>
      </c>
      <c r="L455" s="69"/>
      <c r="M455" s="69"/>
      <c r="N455" s="69"/>
      <c r="O455" s="69"/>
      <c r="P455" s="69"/>
      <c r="Q455" s="69"/>
      <c r="R455" s="69"/>
      <c r="S455" s="8" t="s">
        <v>188</v>
      </c>
      <c r="T455" s="8" t="s">
        <v>117</v>
      </c>
      <c r="U455" s="8" t="s">
        <v>116</v>
      </c>
      <c r="V455" s="69"/>
      <c r="W455" s="69"/>
      <c r="X455" s="69"/>
      <c r="Y455" s="69"/>
      <c r="Z455" s="69"/>
      <c r="AA455" s="69"/>
      <c r="AB455" s="69"/>
      <c r="AC455" s="9" t="s">
        <v>36</v>
      </c>
    </row>
    <row r="456" spans="1:29" ht="15" customHeight="1" x14ac:dyDescent="0.15">
      <c r="A456" s="50" t="s">
        <v>192</v>
      </c>
      <c r="B456" s="51"/>
      <c r="C456" s="51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3"/>
    </row>
    <row r="457" spans="1:29" ht="15" customHeight="1" x14ac:dyDescent="0.15">
      <c r="A457" s="54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6"/>
    </row>
    <row r="458" spans="1:29" ht="15" customHeight="1" x14ac:dyDescent="0.15">
      <c r="A458" s="54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6"/>
    </row>
    <row r="459" spans="1:29" ht="15" customHeight="1" x14ac:dyDescent="0.15">
      <c r="A459" s="54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6"/>
    </row>
    <row r="460" spans="1:29" ht="15" customHeight="1" thickBot="1" x14ac:dyDescent="0.2">
      <c r="A460" s="57" t="s">
        <v>193</v>
      </c>
      <c r="B460" s="58"/>
      <c r="C460" s="58"/>
      <c r="D460" s="59" t="s">
        <v>205</v>
      </c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60"/>
    </row>
  </sheetData>
  <mergeCells count="1470">
    <mergeCell ref="A44:AC44"/>
    <mergeCell ref="A45:AC45"/>
    <mergeCell ref="A46:C46"/>
    <mergeCell ref="D46:AC46"/>
    <mergeCell ref="H41:I41"/>
    <mergeCell ref="L41:R41"/>
    <mergeCell ref="V41:AB41"/>
    <mergeCell ref="A42:C42"/>
    <mergeCell ref="D42:AC42"/>
    <mergeCell ref="A43:AC43"/>
    <mergeCell ref="R56:S56"/>
    <mergeCell ref="T56:AC56"/>
    <mergeCell ref="A57:C57"/>
    <mergeCell ref="H57:M57"/>
    <mergeCell ref="O57:Q57"/>
    <mergeCell ref="R57:AC57"/>
    <mergeCell ref="A52:C52"/>
    <mergeCell ref="D52:M52"/>
    <mergeCell ref="N52:Q52"/>
    <mergeCell ref="R52:S52"/>
    <mergeCell ref="T52:AC52"/>
    <mergeCell ref="A53:A56"/>
    <mergeCell ref="B53:C53"/>
    <mergeCell ref="D53:E53"/>
    <mergeCell ref="F53:I53"/>
    <mergeCell ref="J53:M53"/>
    <mergeCell ref="N53:Q53"/>
    <mergeCell ref="R53:S53"/>
    <mergeCell ref="T53:AC53"/>
    <mergeCell ref="B54:C54"/>
    <mergeCell ref="D54:M54"/>
    <mergeCell ref="N54:N57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39:B39"/>
    <mergeCell ref="C39:D39"/>
    <mergeCell ref="A40:B40"/>
    <mergeCell ref="C40:G40"/>
    <mergeCell ref="A41:C41"/>
    <mergeCell ref="A36:B36"/>
    <mergeCell ref="C36:D36"/>
    <mergeCell ref="A37:B37"/>
    <mergeCell ref="C37:D37"/>
    <mergeCell ref="A38:B38"/>
    <mergeCell ref="C38:D38"/>
    <mergeCell ref="D41:F41"/>
    <mergeCell ref="A21:B21"/>
    <mergeCell ref="C21:D21"/>
    <mergeCell ref="A22:B22"/>
    <mergeCell ref="C22:D22"/>
    <mergeCell ref="A23:B23"/>
    <mergeCell ref="C23:D23"/>
    <mergeCell ref="P15:P19"/>
    <mergeCell ref="V16:V19"/>
    <mergeCell ref="A27:B27"/>
    <mergeCell ref="C27:D27"/>
    <mergeCell ref="A28:B28"/>
    <mergeCell ref="C28:D28"/>
    <mergeCell ref="A29:B29"/>
    <mergeCell ref="C29:D29"/>
    <mergeCell ref="A24:B24"/>
    <mergeCell ref="C24:D24"/>
    <mergeCell ref="A25:B25"/>
    <mergeCell ref="C25:D25"/>
    <mergeCell ref="A26:B26"/>
    <mergeCell ref="C26:D26"/>
    <mergeCell ref="A20:B20"/>
    <mergeCell ref="C20:D20"/>
    <mergeCell ref="AB13:AB19"/>
    <mergeCell ref="AC13:AC19"/>
    <mergeCell ref="J14:J19"/>
    <mergeCell ref="K14:K19"/>
    <mergeCell ref="L14:L19"/>
    <mergeCell ref="Q14:Q19"/>
    <mergeCell ref="R14:R19"/>
    <mergeCell ref="S14:S19"/>
    <mergeCell ref="T14:T19"/>
    <mergeCell ref="U14:U19"/>
    <mergeCell ref="U13:V13"/>
    <mergeCell ref="W13:W15"/>
    <mergeCell ref="X13:X19"/>
    <mergeCell ref="Z13:Z15"/>
    <mergeCell ref="AA13:AA19"/>
    <mergeCell ref="V14:V15"/>
    <mergeCell ref="A12:B19"/>
    <mergeCell ref="C12:D19"/>
    <mergeCell ref="E12:G19"/>
    <mergeCell ref="H12:M12"/>
    <mergeCell ref="N12:V12"/>
    <mergeCell ref="Y16:Y19"/>
    <mergeCell ref="Y13:Y15"/>
    <mergeCell ref="W12:Z12"/>
    <mergeCell ref="AA12:AC12"/>
    <mergeCell ref="H13:H19"/>
    <mergeCell ref="I13:I19"/>
    <mergeCell ref="J13:L13"/>
    <mergeCell ref="M13:M19"/>
    <mergeCell ref="N13:N19"/>
    <mergeCell ref="O13:O19"/>
    <mergeCell ref="P13:P14"/>
    <mergeCell ref="R9:AC9"/>
    <mergeCell ref="B10:C10"/>
    <mergeCell ref="E10:G10"/>
    <mergeCell ref="H10:M10"/>
    <mergeCell ref="O10:Q10"/>
    <mergeCell ref="R10:S10"/>
    <mergeCell ref="T10:AC10"/>
    <mergeCell ref="R7:S7"/>
    <mergeCell ref="T7:AC7"/>
    <mergeCell ref="B8:C8"/>
    <mergeCell ref="D8:M8"/>
    <mergeCell ref="N8:N11"/>
    <mergeCell ref="O8:Q8"/>
    <mergeCell ref="R8:AC8"/>
    <mergeCell ref="B9:C9"/>
    <mergeCell ref="E9:G9"/>
    <mergeCell ref="H9:M9"/>
    <mergeCell ref="A11:C11"/>
    <mergeCell ref="H11:M11"/>
    <mergeCell ref="F11:G11"/>
    <mergeCell ref="O11:Q11"/>
    <mergeCell ref="R11:AC11"/>
    <mergeCell ref="A1:G1"/>
    <mergeCell ref="H1:Q1"/>
    <mergeCell ref="R1:AC1"/>
    <mergeCell ref="A2:C3"/>
    <mergeCell ref="D3:M3"/>
    <mergeCell ref="N2:Q2"/>
    <mergeCell ref="R2:V2"/>
    <mergeCell ref="X2:Y2"/>
    <mergeCell ref="AA2:AB2"/>
    <mergeCell ref="D2:M2"/>
    <mergeCell ref="R5:S5"/>
    <mergeCell ref="A6:C6"/>
    <mergeCell ref="D6:M6"/>
    <mergeCell ref="N6:Q6"/>
    <mergeCell ref="R6:S6"/>
    <mergeCell ref="T6:AC6"/>
    <mergeCell ref="N3:Q3"/>
    <mergeCell ref="R3:AC3"/>
    <mergeCell ref="A4:C4"/>
    <mergeCell ref="D4:M4"/>
    <mergeCell ref="N4:Q4"/>
    <mergeCell ref="R4:V4"/>
    <mergeCell ref="X4:Y4"/>
    <mergeCell ref="AA4:AB4"/>
    <mergeCell ref="T5:AB5"/>
    <mergeCell ref="A5:C5"/>
    <mergeCell ref="D5:M5"/>
    <mergeCell ref="N5:Q5"/>
    <mergeCell ref="Q13:T13"/>
    <mergeCell ref="Z16:Z19"/>
    <mergeCell ref="A7:A10"/>
    <mergeCell ref="A50:C50"/>
    <mergeCell ref="D50:M50"/>
    <mergeCell ref="N50:Q50"/>
    <mergeCell ref="R50:V50"/>
    <mergeCell ref="X50:Y50"/>
    <mergeCell ref="AA50:AB50"/>
    <mergeCell ref="A51:C51"/>
    <mergeCell ref="D51:M51"/>
    <mergeCell ref="N51:Q51"/>
    <mergeCell ref="R51:S51"/>
    <mergeCell ref="T51:AB51"/>
    <mergeCell ref="A47:G47"/>
    <mergeCell ref="H47:Q47"/>
    <mergeCell ref="R47:AC47"/>
    <mergeCell ref="A48:C49"/>
    <mergeCell ref="D48:M48"/>
    <mergeCell ref="N48:Q48"/>
    <mergeCell ref="R48:V48"/>
    <mergeCell ref="X48:Y48"/>
    <mergeCell ref="AA48:AB48"/>
    <mergeCell ref="D49:M49"/>
    <mergeCell ref="N49:Q49"/>
    <mergeCell ref="R49:AC49"/>
    <mergeCell ref="B7:C7"/>
    <mergeCell ref="D7:E7"/>
    <mergeCell ref="F7:I7"/>
    <mergeCell ref="J7:M7"/>
    <mergeCell ref="N7:Q7"/>
    <mergeCell ref="O9:Q9"/>
    <mergeCell ref="O54:Q54"/>
    <mergeCell ref="R54:AC54"/>
    <mergeCell ref="B55:C55"/>
    <mergeCell ref="E55:G55"/>
    <mergeCell ref="H55:M55"/>
    <mergeCell ref="O55:Q55"/>
    <mergeCell ref="R55:AC55"/>
    <mergeCell ref="B56:C56"/>
    <mergeCell ref="E56:G56"/>
    <mergeCell ref="H56:M56"/>
    <mergeCell ref="O56:Q56"/>
    <mergeCell ref="F57:G57"/>
    <mergeCell ref="AA58:AC58"/>
    <mergeCell ref="H59:H65"/>
    <mergeCell ref="I59:I65"/>
    <mergeCell ref="J59:L59"/>
    <mergeCell ref="M59:M65"/>
    <mergeCell ref="N59:N65"/>
    <mergeCell ref="O59:O65"/>
    <mergeCell ref="P59:P60"/>
    <mergeCell ref="Q59:T59"/>
    <mergeCell ref="U59:V59"/>
    <mergeCell ref="W59:W61"/>
    <mergeCell ref="X59:X65"/>
    <mergeCell ref="Y59:Y61"/>
    <mergeCell ref="Z59:Z61"/>
    <mergeCell ref="AA59:AA65"/>
    <mergeCell ref="AB59:AB65"/>
    <mergeCell ref="AC59:AC65"/>
    <mergeCell ref="J60:J65"/>
    <mergeCell ref="Y62:Y65"/>
    <mergeCell ref="Z62:Z65"/>
    <mergeCell ref="W58:Z58"/>
    <mergeCell ref="A66:B66"/>
    <mergeCell ref="C66:D66"/>
    <mergeCell ref="A67:B67"/>
    <mergeCell ref="C67:D67"/>
    <mergeCell ref="A68:B68"/>
    <mergeCell ref="C68:D68"/>
    <mergeCell ref="A69:B69"/>
    <mergeCell ref="C69:D69"/>
    <mergeCell ref="K60:K65"/>
    <mergeCell ref="L60:L65"/>
    <mergeCell ref="Q60:Q65"/>
    <mergeCell ref="R60:R65"/>
    <mergeCell ref="S60:S65"/>
    <mergeCell ref="T60:T65"/>
    <mergeCell ref="U60:U65"/>
    <mergeCell ref="V60:V61"/>
    <mergeCell ref="P61:P65"/>
    <mergeCell ref="V62:V65"/>
    <mergeCell ref="A58:B65"/>
    <mergeCell ref="C58:D65"/>
    <mergeCell ref="E58:G65"/>
    <mergeCell ref="H58:M58"/>
    <mergeCell ref="N58:V58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D96:M96"/>
    <mergeCell ref="N96:Q96"/>
    <mergeCell ref="R96:V96"/>
    <mergeCell ref="X96:Y96"/>
    <mergeCell ref="AA96:AB96"/>
    <mergeCell ref="A97:C97"/>
    <mergeCell ref="D97:M97"/>
    <mergeCell ref="N97:Q97"/>
    <mergeCell ref="R97:S97"/>
    <mergeCell ref="T97:AB97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8:C88"/>
    <mergeCell ref="D88:AC88"/>
    <mergeCell ref="A89:AC89"/>
    <mergeCell ref="A90:AC90"/>
    <mergeCell ref="A91:AC91"/>
    <mergeCell ref="A92:C92"/>
    <mergeCell ref="D92:AC92"/>
    <mergeCell ref="A93:G93"/>
    <mergeCell ref="H93:Q93"/>
    <mergeCell ref="R93:AC93"/>
    <mergeCell ref="A85:B85"/>
    <mergeCell ref="O100:Q100"/>
    <mergeCell ref="R100:AC100"/>
    <mergeCell ref="B101:C101"/>
    <mergeCell ref="E101:G101"/>
    <mergeCell ref="H101:M101"/>
    <mergeCell ref="O101:Q101"/>
    <mergeCell ref="R101:AC101"/>
    <mergeCell ref="B102:C102"/>
    <mergeCell ref="E102:G102"/>
    <mergeCell ref="H102:M102"/>
    <mergeCell ref="O102:Q102"/>
    <mergeCell ref="R102:S102"/>
    <mergeCell ref="F103:G103"/>
    <mergeCell ref="T102:AC102"/>
    <mergeCell ref="C85:D85"/>
    <mergeCell ref="A86:B86"/>
    <mergeCell ref="C86:G86"/>
    <mergeCell ref="A87:C87"/>
    <mergeCell ref="D87:F87"/>
    <mergeCell ref="H87:I87"/>
    <mergeCell ref="L87:R87"/>
    <mergeCell ref="V87:AB87"/>
    <mergeCell ref="A94:C95"/>
    <mergeCell ref="D94:M94"/>
    <mergeCell ref="N94:Q94"/>
    <mergeCell ref="R94:V94"/>
    <mergeCell ref="X94:Y94"/>
    <mergeCell ref="AA94:AB94"/>
    <mergeCell ref="D95:M95"/>
    <mergeCell ref="N95:Q95"/>
    <mergeCell ref="R95:AC95"/>
    <mergeCell ref="A96:C96"/>
    <mergeCell ref="W105:W107"/>
    <mergeCell ref="X105:X111"/>
    <mergeCell ref="Y105:Y107"/>
    <mergeCell ref="Z105:Z107"/>
    <mergeCell ref="AA105:AA111"/>
    <mergeCell ref="AB105:AB111"/>
    <mergeCell ref="AC105:AC111"/>
    <mergeCell ref="J106:J111"/>
    <mergeCell ref="A103:C103"/>
    <mergeCell ref="H103:M103"/>
    <mergeCell ref="O103:Q103"/>
    <mergeCell ref="R103:AC103"/>
    <mergeCell ref="Y108:Y111"/>
    <mergeCell ref="Z108:Z111"/>
    <mergeCell ref="W104:Z104"/>
    <mergeCell ref="AA104:AC104"/>
    <mergeCell ref="A98:C98"/>
    <mergeCell ref="D98:M98"/>
    <mergeCell ref="N98:Q98"/>
    <mergeCell ref="R98:S98"/>
    <mergeCell ref="T98:AC98"/>
    <mergeCell ref="A99:A102"/>
    <mergeCell ref="B99:C99"/>
    <mergeCell ref="D99:E99"/>
    <mergeCell ref="F99:I99"/>
    <mergeCell ref="J99:M99"/>
    <mergeCell ref="N99:Q99"/>
    <mergeCell ref="R99:S99"/>
    <mergeCell ref="T99:AC99"/>
    <mergeCell ref="B100:C100"/>
    <mergeCell ref="D100:M100"/>
    <mergeCell ref="N100:N103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K106:K111"/>
    <mergeCell ref="L106:L111"/>
    <mergeCell ref="Q106:Q111"/>
    <mergeCell ref="R106:R111"/>
    <mergeCell ref="S106:S111"/>
    <mergeCell ref="T106:T111"/>
    <mergeCell ref="U106:U111"/>
    <mergeCell ref="V106:V107"/>
    <mergeCell ref="P107:P111"/>
    <mergeCell ref="V108:V111"/>
    <mergeCell ref="A104:B111"/>
    <mergeCell ref="C104:D111"/>
    <mergeCell ref="E104:G111"/>
    <mergeCell ref="H104:M104"/>
    <mergeCell ref="N104:V104"/>
    <mergeCell ref="H105:H111"/>
    <mergeCell ref="I105:I111"/>
    <mergeCell ref="J105:L105"/>
    <mergeCell ref="M105:M111"/>
    <mergeCell ref="N105:N111"/>
    <mergeCell ref="O105:O111"/>
    <mergeCell ref="P105:P106"/>
    <mergeCell ref="Q105:T105"/>
    <mergeCell ref="U105:V105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D142:M142"/>
    <mergeCell ref="N142:Q142"/>
    <mergeCell ref="R142:V142"/>
    <mergeCell ref="X142:Y142"/>
    <mergeCell ref="AA142:AB142"/>
    <mergeCell ref="A143:C143"/>
    <mergeCell ref="D143:M143"/>
    <mergeCell ref="N143:Q143"/>
    <mergeCell ref="R143:S143"/>
    <mergeCell ref="T143:AB143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4:C134"/>
    <mergeCell ref="D134:AC134"/>
    <mergeCell ref="A135:AC135"/>
    <mergeCell ref="A136:AC136"/>
    <mergeCell ref="A137:AC137"/>
    <mergeCell ref="A138:C138"/>
    <mergeCell ref="D138:AC138"/>
    <mergeCell ref="A139:G139"/>
    <mergeCell ref="H139:Q139"/>
    <mergeCell ref="R139:AC139"/>
    <mergeCell ref="A131:B131"/>
    <mergeCell ref="O146:Q146"/>
    <mergeCell ref="R146:AC146"/>
    <mergeCell ref="B147:C147"/>
    <mergeCell ref="E147:G147"/>
    <mergeCell ref="H147:M147"/>
    <mergeCell ref="O147:Q147"/>
    <mergeCell ref="R147:AC147"/>
    <mergeCell ref="B148:C148"/>
    <mergeCell ref="E148:G148"/>
    <mergeCell ref="H148:M148"/>
    <mergeCell ref="O148:Q148"/>
    <mergeCell ref="R148:S148"/>
    <mergeCell ref="F149:G149"/>
    <mergeCell ref="T148:AC148"/>
    <mergeCell ref="C131:D131"/>
    <mergeCell ref="A132:B132"/>
    <mergeCell ref="C132:G132"/>
    <mergeCell ref="A133:C133"/>
    <mergeCell ref="D133:F133"/>
    <mergeCell ref="H133:I133"/>
    <mergeCell ref="L133:R133"/>
    <mergeCell ref="V133:AB133"/>
    <mergeCell ref="A140:C141"/>
    <mergeCell ref="D140:M140"/>
    <mergeCell ref="N140:Q140"/>
    <mergeCell ref="R140:V140"/>
    <mergeCell ref="X140:Y140"/>
    <mergeCell ref="AA140:AB140"/>
    <mergeCell ref="D141:M141"/>
    <mergeCell ref="N141:Q141"/>
    <mergeCell ref="R141:AC141"/>
    <mergeCell ref="A142:C142"/>
    <mergeCell ref="W151:W153"/>
    <mergeCell ref="X151:X157"/>
    <mergeCell ref="Y151:Y153"/>
    <mergeCell ref="Z151:Z153"/>
    <mergeCell ref="AA151:AA157"/>
    <mergeCell ref="AB151:AB157"/>
    <mergeCell ref="AC151:AC157"/>
    <mergeCell ref="J152:J157"/>
    <mergeCell ref="A149:C149"/>
    <mergeCell ref="H149:M149"/>
    <mergeCell ref="O149:Q149"/>
    <mergeCell ref="R149:AC149"/>
    <mergeCell ref="Y154:Y157"/>
    <mergeCell ref="Z154:Z157"/>
    <mergeCell ref="W150:Z150"/>
    <mergeCell ref="AA150:AC150"/>
    <mergeCell ref="A144:C144"/>
    <mergeCell ref="D144:M144"/>
    <mergeCell ref="N144:Q144"/>
    <mergeCell ref="R144:S144"/>
    <mergeCell ref="T144:AC144"/>
    <mergeCell ref="A145:A148"/>
    <mergeCell ref="B145:C145"/>
    <mergeCell ref="D145:E145"/>
    <mergeCell ref="F145:I145"/>
    <mergeCell ref="J145:M145"/>
    <mergeCell ref="N145:Q145"/>
    <mergeCell ref="R145:S145"/>
    <mergeCell ref="T145:AC145"/>
    <mergeCell ref="B146:C146"/>
    <mergeCell ref="D146:M146"/>
    <mergeCell ref="N146:N149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K152:K157"/>
    <mergeCell ref="L152:L157"/>
    <mergeCell ref="Q152:Q157"/>
    <mergeCell ref="R152:R157"/>
    <mergeCell ref="S152:S157"/>
    <mergeCell ref="T152:T157"/>
    <mergeCell ref="U152:U157"/>
    <mergeCell ref="V152:V153"/>
    <mergeCell ref="P153:P157"/>
    <mergeCell ref="V154:V157"/>
    <mergeCell ref="A150:B157"/>
    <mergeCell ref="C150:D157"/>
    <mergeCell ref="E150:G157"/>
    <mergeCell ref="H150:M150"/>
    <mergeCell ref="N150:V150"/>
    <mergeCell ref="H151:H157"/>
    <mergeCell ref="I151:I157"/>
    <mergeCell ref="J151:L151"/>
    <mergeCell ref="M151:M157"/>
    <mergeCell ref="N151:N157"/>
    <mergeCell ref="O151:O157"/>
    <mergeCell ref="P151:P152"/>
    <mergeCell ref="Q151:T151"/>
    <mergeCell ref="U151:V151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D188:M188"/>
    <mergeCell ref="N188:Q188"/>
    <mergeCell ref="R188:V188"/>
    <mergeCell ref="X188:Y188"/>
    <mergeCell ref="AA188:AB188"/>
    <mergeCell ref="A189:C189"/>
    <mergeCell ref="D189:M189"/>
    <mergeCell ref="N189:Q189"/>
    <mergeCell ref="R189:S189"/>
    <mergeCell ref="T189:AB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80:C180"/>
    <mergeCell ref="D180:AC180"/>
    <mergeCell ref="A181:AC181"/>
    <mergeCell ref="A182:AC182"/>
    <mergeCell ref="A183:AC183"/>
    <mergeCell ref="A184:C184"/>
    <mergeCell ref="D184:AC184"/>
    <mergeCell ref="A185:G185"/>
    <mergeCell ref="H185:Q185"/>
    <mergeCell ref="R185:AC185"/>
    <mergeCell ref="A177:B177"/>
    <mergeCell ref="O192:Q192"/>
    <mergeCell ref="R192:AC192"/>
    <mergeCell ref="B193:C193"/>
    <mergeCell ref="E193:G193"/>
    <mergeCell ref="H193:M193"/>
    <mergeCell ref="O193:Q193"/>
    <mergeCell ref="R193:AC193"/>
    <mergeCell ref="B194:C194"/>
    <mergeCell ref="E194:G194"/>
    <mergeCell ref="H194:M194"/>
    <mergeCell ref="O194:Q194"/>
    <mergeCell ref="R194:S194"/>
    <mergeCell ref="F195:G195"/>
    <mergeCell ref="T194:AC194"/>
    <mergeCell ref="C177:D177"/>
    <mergeCell ref="A178:B178"/>
    <mergeCell ref="C178:G178"/>
    <mergeCell ref="A179:C179"/>
    <mergeCell ref="D179:F179"/>
    <mergeCell ref="H179:I179"/>
    <mergeCell ref="L179:R179"/>
    <mergeCell ref="V179:AB179"/>
    <mergeCell ref="A186:C187"/>
    <mergeCell ref="D186:M186"/>
    <mergeCell ref="N186:Q186"/>
    <mergeCell ref="R186:V186"/>
    <mergeCell ref="X186:Y186"/>
    <mergeCell ref="AA186:AB186"/>
    <mergeCell ref="D187:M187"/>
    <mergeCell ref="N187:Q187"/>
    <mergeCell ref="R187:AC187"/>
    <mergeCell ref="A188:C188"/>
    <mergeCell ref="W197:W199"/>
    <mergeCell ref="X197:X203"/>
    <mergeCell ref="Y197:Y199"/>
    <mergeCell ref="Z197:Z199"/>
    <mergeCell ref="AA197:AA203"/>
    <mergeCell ref="AB197:AB203"/>
    <mergeCell ref="AC197:AC203"/>
    <mergeCell ref="J198:J203"/>
    <mergeCell ref="A195:C195"/>
    <mergeCell ref="H195:M195"/>
    <mergeCell ref="O195:Q195"/>
    <mergeCell ref="R195:AC195"/>
    <mergeCell ref="Y200:Y203"/>
    <mergeCell ref="Z200:Z203"/>
    <mergeCell ref="W196:Z196"/>
    <mergeCell ref="AA196:AC196"/>
    <mergeCell ref="A190:C190"/>
    <mergeCell ref="D190:M190"/>
    <mergeCell ref="N190:Q190"/>
    <mergeCell ref="R190:S190"/>
    <mergeCell ref="T190:AC190"/>
    <mergeCell ref="A191:A194"/>
    <mergeCell ref="B191:C191"/>
    <mergeCell ref="D191:E191"/>
    <mergeCell ref="F191:I191"/>
    <mergeCell ref="J191:M191"/>
    <mergeCell ref="N191:Q191"/>
    <mergeCell ref="R191:S191"/>
    <mergeCell ref="T191:AC191"/>
    <mergeCell ref="B192:C192"/>
    <mergeCell ref="D192:M192"/>
    <mergeCell ref="N192:N195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K198:K203"/>
    <mergeCell ref="L198:L203"/>
    <mergeCell ref="Q198:Q203"/>
    <mergeCell ref="R198:R203"/>
    <mergeCell ref="S198:S203"/>
    <mergeCell ref="T198:T203"/>
    <mergeCell ref="U198:U203"/>
    <mergeCell ref="V198:V199"/>
    <mergeCell ref="P199:P203"/>
    <mergeCell ref="V200:V203"/>
    <mergeCell ref="A196:B203"/>
    <mergeCell ref="C196:D203"/>
    <mergeCell ref="E196:G203"/>
    <mergeCell ref="H196:M196"/>
    <mergeCell ref="N196:V196"/>
    <mergeCell ref="H197:H203"/>
    <mergeCell ref="I197:I203"/>
    <mergeCell ref="J197:L197"/>
    <mergeCell ref="M197:M203"/>
    <mergeCell ref="N197:N203"/>
    <mergeCell ref="O197:O203"/>
    <mergeCell ref="P197:P198"/>
    <mergeCell ref="Q197:T197"/>
    <mergeCell ref="U197:V197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D234:M234"/>
    <mergeCell ref="N234:Q234"/>
    <mergeCell ref="R234:V234"/>
    <mergeCell ref="X234:Y234"/>
    <mergeCell ref="AA234:AB234"/>
    <mergeCell ref="A235:C235"/>
    <mergeCell ref="D235:M235"/>
    <mergeCell ref="N235:Q235"/>
    <mergeCell ref="R235:S235"/>
    <mergeCell ref="T235:AB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6:C226"/>
    <mergeCell ref="D226:AC226"/>
    <mergeCell ref="A227:AC227"/>
    <mergeCell ref="A228:AC228"/>
    <mergeCell ref="A229:AC229"/>
    <mergeCell ref="A230:C230"/>
    <mergeCell ref="D230:AC230"/>
    <mergeCell ref="A231:G231"/>
    <mergeCell ref="H231:Q231"/>
    <mergeCell ref="R231:AC231"/>
    <mergeCell ref="A223:B223"/>
    <mergeCell ref="O238:Q238"/>
    <mergeCell ref="R238:AC238"/>
    <mergeCell ref="B239:C239"/>
    <mergeCell ref="E239:G239"/>
    <mergeCell ref="H239:M239"/>
    <mergeCell ref="O239:Q239"/>
    <mergeCell ref="R239:AC239"/>
    <mergeCell ref="B240:C240"/>
    <mergeCell ref="E240:G240"/>
    <mergeCell ref="H240:M240"/>
    <mergeCell ref="O240:Q240"/>
    <mergeCell ref="R240:S240"/>
    <mergeCell ref="F241:G241"/>
    <mergeCell ref="T240:AC240"/>
    <mergeCell ref="C223:D223"/>
    <mergeCell ref="A224:B224"/>
    <mergeCell ref="C224:G224"/>
    <mergeCell ref="A225:C225"/>
    <mergeCell ref="D225:F225"/>
    <mergeCell ref="H225:I225"/>
    <mergeCell ref="L225:R225"/>
    <mergeCell ref="V225:AB225"/>
    <mergeCell ref="A232:C233"/>
    <mergeCell ref="D232:M232"/>
    <mergeCell ref="N232:Q232"/>
    <mergeCell ref="R232:V232"/>
    <mergeCell ref="X232:Y232"/>
    <mergeCell ref="AA232:AB232"/>
    <mergeCell ref="D233:M233"/>
    <mergeCell ref="N233:Q233"/>
    <mergeCell ref="R233:AC233"/>
    <mergeCell ref="A234:C234"/>
    <mergeCell ref="W243:W245"/>
    <mergeCell ref="X243:X249"/>
    <mergeCell ref="Y243:Y245"/>
    <mergeCell ref="Z243:Z245"/>
    <mergeCell ref="AA243:AA249"/>
    <mergeCell ref="AB243:AB249"/>
    <mergeCell ref="AC243:AC249"/>
    <mergeCell ref="J244:J249"/>
    <mergeCell ref="A241:C241"/>
    <mergeCell ref="H241:M241"/>
    <mergeCell ref="O241:Q241"/>
    <mergeCell ref="R241:AC241"/>
    <mergeCell ref="Y246:Y249"/>
    <mergeCell ref="Z246:Z249"/>
    <mergeCell ref="W242:Z242"/>
    <mergeCell ref="AA242:AC242"/>
    <mergeCell ref="A236:C236"/>
    <mergeCell ref="D236:M236"/>
    <mergeCell ref="N236:Q236"/>
    <mergeCell ref="R236:S236"/>
    <mergeCell ref="T236:AC236"/>
    <mergeCell ref="A237:A240"/>
    <mergeCell ref="B237:C237"/>
    <mergeCell ref="D237:E237"/>
    <mergeCell ref="F237:I237"/>
    <mergeCell ref="J237:M237"/>
    <mergeCell ref="N237:Q237"/>
    <mergeCell ref="R237:S237"/>
    <mergeCell ref="T237:AC237"/>
    <mergeCell ref="B238:C238"/>
    <mergeCell ref="D238:M238"/>
    <mergeCell ref="N238:N241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K244:K249"/>
    <mergeCell ref="L244:L249"/>
    <mergeCell ref="Q244:Q249"/>
    <mergeCell ref="R244:R249"/>
    <mergeCell ref="S244:S249"/>
    <mergeCell ref="T244:T249"/>
    <mergeCell ref="U244:U249"/>
    <mergeCell ref="V244:V245"/>
    <mergeCell ref="P245:P249"/>
    <mergeCell ref="V246:V249"/>
    <mergeCell ref="A242:B249"/>
    <mergeCell ref="C242:D249"/>
    <mergeCell ref="E242:G249"/>
    <mergeCell ref="H242:M242"/>
    <mergeCell ref="N242:V242"/>
    <mergeCell ref="H243:H249"/>
    <mergeCell ref="I243:I249"/>
    <mergeCell ref="J243:L243"/>
    <mergeCell ref="M243:M249"/>
    <mergeCell ref="N243:N249"/>
    <mergeCell ref="O243:O249"/>
    <mergeCell ref="P243:P244"/>
    <mergeCell ref="Q243:T243"/>
    <mergeCell ref="U243:V243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D280:M280"/>
    <mergeCell ref="N280:Q280"/>
    <mergeCell ref="R280:V280"/>
    <mergeCell ref="X280:Y280"/>
    <mergeCell ref="AA280:AB280"/>
    <mergeCell ref="A281:C281"/>
    <mergeCell ref="D281:M281"/>
    <mergeCell ref="N281:Q281"/>
    <mergeCell ref="R281:S281"/>
    <mergeCell ref="T281:AB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72:C272"/>
    <mergeCell ref="D272:AC272"/>
    <mergeCell ref="A273:AC273"/>
    <mergeCell ref="A274:AC274"/>
    <mergeCell ref="A275:AC275"/>
    <mergeCell ref="A276:C276"/>
    <mergeCell ref="D276:AC276"/>
    <mergeCell ref="A277:G277"/>
    <mergeCell ref="H277:Q277"/>
    <mergeCell ref="R277:AC277"/>
    <mergeCell ref="A269:B269"/>
    <mergeCell ref="O284:Q284"/>
    <mergeCell ref="R284:AC284"/>
    <mergeCell ref="B285:C285"/>
    <mergeCell ref="E285:G285"/>
    <mergeCell ref="H285:M285"/>
    <mergeCell ref="O285:Q285"/>
    <mergeCell ref="R285:AC285"/>
    <mergeCell ref="B286:C286"/>
    <mergeCell ref="E286:G286"/>
    <mergeCell ref="H286:M286"/>
    <mergeCell ref="O286:Q286"/>
    <mergeCell ref="R286:S286"/>
    <mergeCell ref="F287:G287"/>
    <mergeCell ref="T286:AC286"/>
    <mergeCell ref="C269:D269"/>
    <mergeCell ref="A270:B270"/>
    <mergeCell ref="C270:G270"/>
    <mergeCell ref="A271:C271"/>
    <mergeCell ref="D271:F271"/>
    <mergeCell ref="H271:I271"/>
    <mergeCell ref="L271:R271"/>
    <mergeCell ref="V271:AB271"/>
    <mergeCell ref="A278:C279"/>
    <mergeCell ref="D278:M278"/>
    <mergeCell ref="N278:Q278"/>
    <mergeCell ref="R278:V278"/>
    <mergeCell ref="X278:Y278"/>
    <mergeCell ref="AA278:AB278"/>
    <mergeCell ref="D279:M279"/>
    <mergeCell ref="N279:Q279"/>
    <mergeCell ref="R279:AC279"/>
    <mergeCell ref="A280:C280"/>
    <mergeCell ref="W289:W291"/>
    <mergeCell ref="X289:X295"/>
    <mergeCell ref="Y289:Y291"/>
    <mergeCell ref="Z289:Z291"/>
    <mergeCell ref="AA289:AA295"/>
    <mergeCell ref="AB289:AB295"/>
    <mergeCell ref="AC289:AC295"/>
    <mergeCell ref="J290:J295"/>
    <mergeCell ref="A287:C287"/>
    <mergeCell ref="H287:M287"/>
    <mergeCell ref="O287:Q287"/>
    <mergeCell ref="R287:AC287"/>
    <mergeCell ref="Y292:Y295"/>
    <mergeCell ref="Z292:Z295"/>
    <mergeCell ref="W288:Z288"/>
    <mergeCell ref="AA288:AC288"/>
    <mergeCell ref="A282:C282"/>
    <mergeCell ref="D282:M282"/>
    <mergeCell ref="N282:Q282"/>
    <mergeCell ref="R282:S282"/>
    <mergeCell ref="T282:AC282"/>
    <mergeCell ref="A283:A286"/>
    <mergeCell ref="B283:C283"/>
    <mergeCell ref="D283:E283"/>
    <mergeCell ref="F283:I283"/>
    <mergeCell ref="J283:M283"/>
    <mergeCell ref="N283:Q283"/>
    <mergeCell ref="R283:S283"/>
    <mergeCell ref="T283:AC283"/>
    <mergeCell ref="B284:C284"/>
    <mergeCell ref="D284:M284"/>
    <mergeCell ref="N284:N287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K290:K295"/>
    <mergeCell ref="L290:L295"/>
    <mergeCell ref="Q290:Q295"/>
    <mergeCell ref="R290:R295"/>
    <mergeCell ref="S290:S295"/>
    <mergeCell ref="T290:T295"/>
    <mergeCell ref="U290:U295"/>
    <mergeCell ref="V290:V291"/>
    <mergeCell ref="P291:P295"/>
    <mergeCell ref="V292:V295"/>
    <mergeCell ref="A288:B295"/>
    <mergeCell ref="C288:D295"/>
    <mergeCell ref="E288:G295"/>
    <mergeCell ref="H288:M288"/>
    <mergeCell ref="N288:V288"/>
    <mergeCell ref="H289:H295"/>
    <mergeCell ref="I289:I295"/>
    <mergeCell ref="J289:L289"/>
    <mergeCell ref="M289:M295"/>
    <mergeCell ref="N289:N295"/>
    <mergeCell ref="O289:O295"/>
    <mergeCell ref="P289:P290"/>
    <mergeCell ref="Q289:T289"/>
    <mergeCell ref="U289:V289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D326:M326"/>
    <mergeCell ref="N326:Q326"/>
    <mergeCell ref="R326:V326"/>
    <mergeCell ref="X326:Y326"/>
    <mergeCell ref="AA326:AB326"/>
    <mergeCell ref="A327:C327"/>
    <mergeCell ref="D327:M327"/>
    <mergeCell ref="N327:Q327"/>
    <mergeCell ref="R327:S327"/>
    <mergeCell ref="T327:AB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8:C318"/>
    <mergeCell ref="D318:AC318"/>
    <mergeCell ref="A319:AC319"/>
    <mergeCell ref="A320:AC320"/>
    <mergeCell ref="A321:AC321"/>
    <mergeCell ref="A322:C322"/>
    <mergeCell ref="D322:AC322"/>
    <mergeCell ref="A323:G323"/>
    <mergeCell ref="H323:Q323"/>
    <mergeCell ref="R323:AC323"/>
    <mergeCell ref="A315:B315"/>
    <mergeCell ref="O330:Q330"/>
    <mergeCell ref="R330:AC330"/>
    <mergeCell ref="B331:C331"/>
    <mergeCell ref="E331:G331"/>
    <mergeCell ref="H331:M331"/>
    <mergeCell ref="O331:Q331"/>
    <mergeCell ref="R331:AC331"/>
    <mergeCell ref="B332:C332"/>
    <mergeCell ref="E332:G332"/>
    <mergeCell ref="H332:M332"/>
    <mergeCell ref="O332:Q332"/>
    <mergeCell ref="R332:S332"/>
    <mergeCell ref="F333:G333"/>
    <mergeCell ref="T332:AC332"/>
    <mergeCell ref="C315:D315"/>
    <mergeCell ref="A316:B316"/>
    <mergeCell ref="C316:G316"/>
    <mergeCell ref="A317:C317"/>
    <mergeCell ref="D317:F317"/>
    <mergeCell ref="H317:I317"/>
    <mergeCell ref="L317:R317"/>
    <mergeCell ref="V317:AB317"/>
    <mergeCell ref="A324:C325"/>
    <mergeCell ref="D324:M324"/>
    <mergeCell ref="N324:Q324"/>
    <mergeCell ref="R324:V324"/>
    <mergeCell ref="X324:Y324"/>
    <mergeCell ref="AA324:AB324"/>
    <mergeCell ref="D325:M325"/>
    <mergeCell ref="N325:Q325"/>
    <mergeCell ref="R325:AC325"/>
    <mergeCell ref="A326:C326"/>
    <mergeCell ref="W335:W337"/>
    <mergeCell ref="X335:X341"/>
    <mergeCell ref="Y335:Y337"/>
    <mergeCell ref="Z335:Z337"/>
    <mergeCell ref="AA335:AA341"/>
    <mergeCell ref="AB335:AB341"/>
    <mergeCell ref="AC335:AC341"/>
    <mergeCell ref="J336:J341"/>
    <mergeCell ref="A333:C333"/>
    <mergeCell ref="H333:M333"/>
    <mergeCell ref="O333:Q333"/>
    <mergeCell ref="R333:AC333"/>
    <mergeCell ref="Y338:Y341"/>
    <mergeCell ref="Z338:Z341"/>
    <mergeCell ref="W334:Z334"/>
    <mergeCell ref="AA334:AC334"/>
    <mergeCell ref="A328:C328"/>
    <mergeCell ref="D328:M328"/>
    <mergeCell ref="N328:Q328"/>
    <mergeCell ref="R328:S328"/>
    <mergeCell ref="T328:AC328"/>
    <mergeCell ref="A329:A332"/>
    <mergeCell ref="B329:C329"/>
    <mergeCell ref="D329:E329"/>
    <mergeCell ref="F329:I329"/>
    <mergeCell ref="J329:M329"/>
    <mergeCell ref="N329:Q329"/>
    <mergeCell ref="R329:S329"/>
    <mergeCell ref="T329:AC329"/>
    <mergeCell ref="B330:C330"/>
    <mergeCell ref="D330:M330"/>
    <mergeCell ref="N330:N333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K336:K341"/>
    <mergeCell ref="L336:L341"/>
    <mergeCell ref="Q336:Q341"/>
    <mergeCell ref="R336:R341"/>
    <mergeCell ref="S336:S341"/>
    <mergeCell ref="T336:T341"/>
    <mergeCell ref="U336:U341"/>
    <mergeCell ref="V336:V337"/>
    <mergeCell ref="P337:P341"/>
    <mergeCell ref="V338:V341"/>
    <mergeCell ref="A334:B341"/>
    <mergeCell ref="C334:D341"/>
    <mergeCell ref="E334:G341"/>
    <mergeCell ref="H334:M334"/>
    <mergeCell ref="N334:V334"/>
    <mergeCell ref="H335:H341"/>
    <mergeCell ref="I335:I341"/>
    <mergeCell ref="J335:L335"/>
    <mergeCell ref="M335:M341"/>
    <mergeCell ref="N335:N341"/>
    <mergeCell ref="O335:O341"/>
    <mergeCell ref="P335:P336"/>
    <mergeCell ref="Q335:T335"/>
    <mergeCell ref="U335:V335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D372:M372"/>
    <mergeCell ref="N372:Q372"/>
    <mergeCell ref="R372:V372"/>
    <mergeCell ref="X372:Y372"/>
    <mergeCell ref="AA372:AB372"/>
    <mergeCell ref="A373:C373"/>
    <mergeCell ref="D373:M373"/>
    <mergeCell ref="N373:Q373"/>
    <mergeCell ref="R373:S373"/>
    <mergeCell ref="T373:AB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4:C364"/>
    <mergeCell ref="D364:AC364"/>
    <mergeCell ref="A365:AC365"/>
    <mergeCell ref="A366:AC366"/>
    <mergeCell ref="A367:AC367"/>
    <mergeCell ref="A368:C368"/>
    <mergeCell ref="D368:AC368"/>
    <mergeCell ref="A369:G369"/>
    <mergeCell ref="H369:Q369"/>
    <mergeCell ref="R369:AC369"/>
    <mergeCell ref="A361:B361"/>
    <mergeCell ref="O376:Q376"/>
    <mergeCell ref="R376:AC376"/>
    <mergeCell ref="B377:C377"/>
    <mergeCell ref="E377:G377"/>
    <mergeCell ref="H377:M377"/>
    <mergeCell ref="O377:Q377"/>
    <mergeCell ref="R377:AC377"/>
    <mergeCell ref="B378:C378"/>
    <mergeCell ref="E378:G378"/>
    <mergeCell ref="H378:M378"/>
    <mergeCell ref="O378:Q378"/>
    <mergeCell ref="R378:S378"/>
    <mergeCell ref="F379:G379"/>
    <mergeCell ref="T378:AC378"/>
    <mergeCell ref="C361:D361"/>
    <mergeCell ref="A362:B362"/>
    <mergeCell ref="C362:G362"/>
    <mergeCell ref="A363:C363"/>
    <mergeCell ref="D363:F363"/>
    <mergeCell ref="H363:I363"/>
    <mergeCell ref="L363:R363"/>
    <mergeCell ref="V363:AB363"/>
    <mergeCell ref="A370:C371"/>
    <mergeCell ref="D370:M370"/>
    <mergeCell ref="N370:Q370"/>
    <mergeCell ref="R370:V370"/>
    <mergeCell ref="X370:Y370"/>
    <mergeCell ref="AA370:AB370"/>
    <mergeCell ref="D371:M371"/>
    <mergeCell ref="N371:Q371"/>
    <mergeCell ref="R371:AC371"/>
    <mergeCell ref="A372:C372"/>
    <mergeCell ref="W381:W383"/>
    <mergeCell ref="X381:X387"/>
    <mergeCell ref="Y381:Y383"/>
    <mergeCell ref="Z381:Z383"/>
    <mergeCell ref="AA381:AA387"/>
    <mergeCell ref="AB381:AB387"/>
    <mergeCell ref="AC381:AC387"/>
    <mergeCell ref="J382:J387"/>
    <mergeCell ref="A379:C379"/>
    <mergeCell ref="H379:M379"/>
    <mergeCell ref="O379:Q379"/>
    <mergeCell ref="R379:AC379"/>
    <mergeCell ref="Y384:Y387"/>
    <mergeCell ref="Z384:Z387"/>
    <mergeCell ref="W380:Z380"/>
    <mergeCell ref="AA380:AC380"/>
    <mergeCell ref="A374:C374"/>
    <mergeCell ref="D374:M374"/>
    <mergeCell ref="N374:Q374"/>
    <mergeCell ref="R374:S374"/>
    <mergeCell ref="T374:AC374"/>
    <mergeCell ref="A375:A378"/>
    <mergeCell ref="B375:C375"/>
    <mergeCell ref="D375:E375"/>
    <mergeCell ref="F375:I375"/>
    <mergeCell ref="J375:M375"/>
    <mergeCell ref="N375:Q375"/>
    <mergeCell ref="R375:S375"/>
    <mergeCell ref="T375:AC375"/>
    <mergeCell ref="B376:C376"/>
    <mergeCell ref="D376:M376"/>
    <mergeCell ref="N376:N379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K382:K387"/>
    <mergeCell ref="L382:L387"/>
    <mergeCell ref="Q382:Q387"/>
    <mergeCell ref="R382:R387"/>
    <mergeCell ref="S382:S387"/>
    <mergeCell ref="T382:T387"/>
    <mergeCell ref="U382:U387"/>
    <mergeCell ref="V382:V383"/>
    <mergeCell ref="P383:P387"/>
    <mergeCell ref="V384:V387"/>
    <mergeCell ref="A380:B387"/>
    <mergeCell ref="C380:D387"/>
    <mergeCell ref="E380:G387"/>
    <mergeCell ref="H380:M380"/>
    <mergeCell ref="N380:V380"/>
    <mergeCell ref="H381:H387"/>
    <mergeCell ref="I381:I387"/>
    <mergeCell ref="J381:L381"/>
    <mergeCell ref="M381:M387"/>
    <mergeCell ref="N381:N387"/>
    <mergeCell ref="O381:O387"/>
    <mergeCell ref="P381:P382"/>
    <mergeCell ref="Q381:T381"/>
    <mergeCell ref="U381:V381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D418:M418"/>
    <mergeCell ref="N418:Q418"/>
    <mergeCell ref="R418:V418"/>
    <mergeCell ref="X418:Y418"/>
    <mergeCell ref="AA418:AB418"/>
    <mergeCell ref="A419:C419"/>
    <mergeCell ref="D419:M419"/>
    <mergeCell ref="N419:Q419"/>
    <mergeCell ref="R419:S419"/>
    <mergeCell ref="T419:AB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10:C410"/>
    <mergeCell ref="D410:AC410"/>
    <mergeCell ref="A411:AC411"/>
    <mergeCell ref="A412:AC412"/>
    <mergeCell ref="A413:AC413"/>
    <mergeCell ref="A414:C414"/>
    <mergeCell ref="D414:AC414"/>
    <mergeCell ref="A415:G415"/>
    <mergeCell ref="H415:Q415"/>
    <mergeCell ref="R415:AC415"/>
    <mergeCell ref="A407:B407"/>
    <mergeCell ref="O422:Q422"/>
    <mergeCell ref="R422:AC422"/>
    <mergeCell ref="B423:C423"/>
    <mergeCell ref="E423:G423"/>
    <mergeCell ref="H423:M423"/>
    <mergeCell ref="O423:Q423"/>
    <mergeCell ref="R423:AC423"/>
    <mergeCell ref="B424:C424"/>
    <mergeCell ref="E424:G424"/>
    <mergeCell ref="H424:M424"/>
    <mergeCell ref="O424:Q424"/>
    <mergeCell ref="R424:S424"/>
    <mergeCell ref="F425:G425"/>
    <mergeCell ref="T424:AC424"/>
    <mergeCell ref="C407:D407"/>
    <mergeCell ref="A408:B408"/>
    <mergeCell ref="C408:G408"/>
    <mergeCell ref="A409:C409"/>
    <mergeCell ref="D409:F409"/>
    <mergeCell ref="H409:I409"/>
    <mergeCell ref="L409:R409"/>
    <mergeCell ref="V409:AB409"/>
    <mergeCell ref="A416:C417"/>
    <mergeCell ref="D416:M416"/>
    <mergeCell ref="N416:Q416"/>
    <mergeCell ref="R416:V416"/>
    <mergeCell ref="X416:Y416"/>
    <mergeCell ref="AA416:AB416"/>
    <mergeCell ref="D417:M417"/>
    <mergeCell ref="N417:Q417"/>
    <mergeCell ref="R417:AC417"/>
    <mergeCell ref="A418:C418"/>
    <mergeCell ref="W427:W429"/>
    <mergeCell ref="X427:X433"/>
    <mergeCell ref="Y427:Y429"/>
    <mergeCell ref="Z427:Z429"/>
    <mergeCell ref="AA427:AA433"/>
    <mergeCell ref="AB427:AB433"/>
    <mergeCell ref="AC427:AC433"/>
    <mergeCell ref="J428:J433"/>
    <mergeCell ref="Y430:Y433"/>
    <mergeCell ref="Z430:Z433"/>
    <mergeCell ref="W426:Z426"/>
    <mergeCell ref="A425:C425"/>
    <mergeCell ref="H425:M425"/>
    <mergeCell ref="O425:Q425"/>
    <mergeCell ref="R425:AC425"/>
    <mergeCell ref="AA426:AC426"/>
    <mergeCell ref="A420:C420"/>
    <mergeCell ref="D420:M420"/>
    <mergeCell ref="N420:Q420"/>
    <mergeCell ref="R420:S420"/>
    <mergeCell ref="T420:AC420"/>
    <mergeCell ref="A421:A424"/>
    <mergeCell ref="B421:C421"/>
    <mergeCell ref="D421:E421"/>
    <mergeCell ref="F421:I421"/>
    <mergeCell ref="J421:M421"/>
    <mergeCell ref="N421:Q421"/>
    <mergeCell ref="R421:S421"/>
    <mergeCell ref="T421:AC421"/>
    <mergeCell ref="B422:C422"/>
    <mergeCell ref="D422:M422"/>
    <mergeCell ref="N422:N425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K428:K433"/>
    <mergeCell ref="L428:L433"/>
    <mergeCell ref="Q428:Q433"/>
    <mergeCell ref="R428:R433"/>
    <mergeCell ref="S428:S433"/>
    <mergeCell ref="T428:T433"/>
    <mergeCell ref="U428:U433"/>
    <mergeCell ref="V428:V429"/>
    <mergeCell ref="P429:P433"/>
    <mergeCell ref="V430:V433"/>
    <mergeCell ref="A426:B433"/>
    <mergeCell ref="C426:D433"/>
    <mergeCell ref="E426:G433"/>
    <mergeCell ref="H426:M426"/>
    <mergeCell ref="N426:V426"/>
    <mergeCell ref="H427:H433"/>
    <mergeCell ref="I427:I433"/>
    <mergeCell ref="J427:L427"/>
    <mergeCell ref="M427:M433"/>
    <mergeCell ref="N427:N433"/>
    <mergeCell ref="O427:O433"/>
    <mergeCell ref="P427:P428"/>
    <mergeCell ref="Q427:T427"/>
    <mergeCell ref="U427:V427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56:C456"/>
    <mergeCell ref="D456:AC456"/>
    <mergeCell ref="A457:AC457"/>
    <mergeCell ref="A458:AC458"/>
    <mergeCell ref="A459:AC459"/>
    <mergeCell ref="A460:C460"/>
    <mergeCell ref="D460:AC460"/>
    <mergeCell ref="A453:B453"/>
    <mergeCell ref="C453:D453"/>
    <mergeCell ref="A454:B454"/>
    <mergeCell ref="C454:G454"/>
    <mergeCell ref="A455:C455"/>
    <mergeCell ref="D455:F455"/>
    <mergeCell ref="H455:I455"/>
    <mergeCell ref="L455:R455"/>
    <mergeCell ref="V455:AB455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</mergeCells>
  <phoneticPr fontId="1"/>
  <conditionalFormatting sqref="D2">
    <cfRule type="expression" dxfId="706" priority="978">
      <formula>$D$2=""</formula>
    </cfRule>
  </conditionalFormatting>
  <conditionalFormatting sqref="D9:D11">
    <cfRule type="containsBlanks" dxfId="705" priority="553">
      <formula>LEN(TRIM(D9))=0</formula>
    </cfRule>
  </conditionalFormatting>
  <conditionalFormatting sqref="D48">
    <cfRule type="expression" dxfId="704" priority="936">
      <formula>$D$2=""</formula>
    </cfRule>
  </conditionalFormatting>
  <conditionalFormatting sqref="D55:D57">
    <cfRule type="containsBlanks" dxfId="703" priority="549">
      <formula>LEN(TRIM(D55))=0</formula>
    </cfRule>
  </conditionalFormatting>
  <conditionalFormatting sqref="D94">
    <cfRule type="expression" dxfId="702" priority="544">
      <formula>$D$2=""</formula>
    </cfRule>
  </conditionalFormatting>
  <conditionalFormatting sqref="D101:D103">
    <cfRule type="containsBlanks" dxfId="701" priority="513">
      <formula>LEN(TRIM(D101))=0</formula>
    </cfRule>
  </conditionalFormatting>
  <conditionalFormatting sqref="D140">
    <cfRule type="expression" dxfId="700" priority="508">
      <formula>$D$2=""</formula>
    </cfRule>
  </conditionalFormatting>
  <conditionalFormatting sqref="D147:D149">
    <cfRule type="containsBlanks" dxfId="699" priority="477">
      <formula>LEN(TRIM(D147))=0</formula>
    </cfRule>
  </conditionalFormatting>
  <conditionalFormatting sqref="D186">
    <cfRule type="expression" dxfId="698" priority="472">
      <formula>$D$2=""</formula>
    </cfRule>
  </conditionalFormatting>
  <conditionalFormatting sqref="D193:D195">
    <cfRule type="containsBlanks" dxfId="697" priority="441">
      <formula>LEN(TRIM(D193))=0</formula>
    </cfRule>
  </conditionalFormatting>
  <conditionalFormatting sqref="D232">
    <cfRule type="expression" dxfId="696" priority="436">
      <formula>$D$2=""</formula>
    </cfRule>
  </conditionalFormatting>
  <conditionalFormatting sqref="D239:D241">
    <cfRule type="containsBlanks" dxfId="695" priority="405">
      <formula>LEN(TRIM(D239))=0</formula>
    </cfRule>
  </conditionalFormatting>
  <conditionalFormatting sqref="D278">
    <cfRule type="expression" dxfId="694" priority="400">
      <formula>$D$2=""</formula>
    </cfRule>
  </conditionalFormatting>
  <conditionalFormatting sqref="D285:D287">
    <cfRule type="containsBlanks" dxfId="693" priority="369">
      <formula>LEN(TRIM(D285))=0</formula>
    </cfRule>
  </conditionalFormatting>
  <conditionalFormatting sqref="D324">
    <cfRule type="expression" dxfId="692" priority="364">
      <formula>$D$2=""</formula>
    </cfRule>
  </conditionalFormatting>
  <conditionalFormatting sqref="D331:D333">
    <cfRule type="containsBlanks" dxfId="691" priority="333">
      <formula>LEN(TRIM(D331))=0</formula>
    </cfRule>
  </conditionalFormatting>
  <conditionalFormatting sqref="D370">
    <cfRule type="expression" dxfId="690" priority="328">
      <formula>$D$2=""</formula>
    </cfRule>
  </conditionalFormatting>
  <conditionalFormatting sqref="D377:D379">
    <cfRule type="containsBlanks" dxfId="689" priority="297">
      <formula>LEN(TRIM(D377))=0</formula>
    </cfRule>
  </conditionalFormatting>
  <conditionalFormatting sqref="D416">
    <cfRule type="expression" dxfId="688" priority="292">
      <formula>$D$2=""</formula>
    </cfRule>
  </conditionalFormatting>
  <conditionalFormatting sqref="D423:D425">
    <cfRule type="containsBlanks" dxfId="687" priority="261">
      <formula>LEN(TRIM(D423))=0</formula>
    </cfRule>
  </conditionalFormatting>
  <conditionalFormatting sqref="D7:E7">
    <cfRule type="containsBlanks" dxfId="686" priority="971">
      <formula>LEN(TRIM(D7))=0</formula>
    </cfRule>
  </conditionalFormatting>
  <conditionalFormatting sqref="D53:E53">
    <cfRule type="containsBlanks" dxfId="685" priority="931">
      <formula>LEN(TRIM(D53))=0</formula>
    </cfRule>
  </conditionalFormatting>
  <conditionalFormatting sqref="D99:E99">
    <cfRule type="containsBlanks" dxfId="684" priority="539">
      <formula>LEN(TRIM(D99))=0</formula>
    </cfRule>
  </conditionalFormatting>
  <conditionalFormatting sqref="D145:E145">
    <cfRule type="containsBlanks" dxfId="683" priority="503">
      <formula>LEN(TRIM(D145))=0</formula>
    </cfRule>
  </conditionalFormatting>
  <conditionalFormatting sqref="D191:E191">
    <cfRule type="containsBlanks" dxfId="682" priority="467">
      <formula>LEN(TRIM(D191))=0</formula>
    </cfRule>
  </conditionalFormatting>
  <conditionalFormatting sqref="D237:E237">
    <cfRule type="containsBlanks" dxfId="681" priority="431">
      <formula>LEN(TRIM(D237))=0</formula>
    </cfRule>
  </conditionalFormatting>
  <conditionalFormatting sqref="D283:E283">
    <cfRule type="containsBlanks" dxfId="680" priority="395">
      <formula>LEN(TRIM(D283))=0</formula>
    </cfRule>
  </conditionalFormatting>
  <conditionalFormatting sqref="D329:E329">
    <cfRule type="containsBlanks" dxfId="679" priority="359">
      <formula>LEN(TRIM(D329))=0</formula>
    </cfRule>
  </conditionalFormatting>
  <conditionalFormatting sqref="D375:E375">
    <cfRule type="containsBlanks" dxfId="678" priority="323">
      <formula>LEN(TRIM(D375))=0</formula>
    </cfRule>
  </conditionalFormatting>
  <conditionalFormatting sqref="D421:E421">
    <cfRule type="containsBlanks" dxfId="677" priority="287">
      <formula>LEN(TRIM(D421))=0</formula>
    </cfRule>
  </conditionalFormatting>
  <conditionalFormatting sqref="D41:F41">
    <cfRule type="notContainsBlanks" dxfId="676" priority="940">
      <formula>LEN(TRIM(D41))&gt;0</formula>
    </cfRule>
    <cfRule type="expression" dxfId="675" priority="982">
      <formula>$A$41="基準拘束圧"</formula>
    </cfRule>
  </conditionalFormatting>
  <conditionalFormatting sqref="D87:F87">
    <cfRule type="notContainsBlanks" dxfId="674" priority="604">
      <formula>LEN(TRIM(D87))&gt;0</formula>
    </cfRule>
    <cfRule type="expression" dxfId="673" priority="605">
      <formula>$A$41="基準拘束圧"</formula>
    </cfRule>
  </conditionalFormatting>
  <conditionalFormatting sqref="D133:F133">
    <cfRule type="expression" dxfId="672" priority="569">
      <formula>$A$41="基準拘束圧"</formula>
    </cfRule>
    <cfRule type="notContainsBlanks" dxfId="671" priority="568">
      <formula>LEN(TRIM(D133))&gt;0</formula>
    </cfRule>
  </conditionalFormatting>
  <conditionalFormatting sqref="D179:F179">
    <cfRule type="notContainsBlanks" dxfId="670" priority="566">
      <formula>LEN(TRIM(D179))&gt;0</formula>
    </cfRule>
    <cfRule type="expression" dxfId="669" priority="567">
      <formula>$A$41="基準拘束圧"</formula>
    </cfRule>
  </conditionalFormatting>
  <conditionalFormatting sqref="D225:F225">
    <cfRule type="expression" dxfId="668" priority="565">
      <formula>$A$41="基準拘束圧"</formula>
    </cfRule>
    <cfRule type="notContainsBlanks" dxfId="667" priority="564">
      <formula>LEN(TRIM(D225))&gt;0</formula>
    </cfRule>
  </conditionalFormatting>
  <conditionalFormatting sqref="D271:F271">
    <cfRule type="notContainsBlanks" dxfId="666" priority="562">
      <formula>LEN(TRIM(D271))&gt;0</formula>
    </cfRule>
    <cfRule type="expression" dxfId="665" priority="563">
      <formula>$A$41="基準拘束圧"</formula>
    </cfRule>
  </conditionalFormatting>
  <conditionalFormatting sqref="D317:F317">
    <cfRule type="expression" dxfId="664" priority="561">
      <formula>$A$41="基準拘束圧"</formula>
    </cfRule>
    <cfRule type="notContainsBlanks" dxfId="663" priority="560">
      <formula>LEN(TRIM(D317))&gt;0</formula>
    </cfRule>
  </conditionalFormatting>
  <conditionalFormatting sqref="D363:F363">
    <cfRule type="expression" dxfId="662" priority="559">
      <formula>$A$41="基準拘束圧"</formula>
    </cfRule>
    <cfRule type="notContainsBlanks" dxfId="661" priority="558">
      <formula>LEN(TRIM(D363))&gt;0</formula>
    </cfRule>
  </conditionalFormatting>
  <conditionalFormatting sqref="D409:F409">
    <cfRule type="expression" dxfId="660" priority="557">
      <formula>$A$41="基準拘束圧"</formula>
    </cfRule>
    <cfRule type="notContainsBlanks" dxfId="659" priority="556">
      <formula>LEN(TRIM(D409))&gt;0</formula>
    </cfRule>
  </conditionalFormatting>
  <conditionalFormatting sqref="D455:F455">
    <cfRule type="expression" dxfId="658" priority="555">
      <formula>$A$41="基準拘束圧"</formula>
    </cfRule>
    <cfRule type="notContainsBlanks" dxfId="657" priority="554">
      <formula>LEN(TRIM(D455))&gt;0</formula>
    </cfRule>
  </conditionalFormatting>
  <conditionalFormatting sqref="D3:M3">
    <cfRule type="expression" dxfId="656" priority="973">
      <formula>$D$2=""</formula>
    </cfRule>
  </conditionalFormatting>
  <conditionalFormatting sqref="D4:M6">
    <cfRule type="containsBlanks" dxfId="655" priority="972">
      <formula>LEN(TRIM(D4))=0</formula>
    </cfRule>
  </conditionalFormatting>
  <conditionalFormatting sqref="D8:M8">
    <cfRule type="containsBlanks" dxfId="654" priority="970">
      <formula>LEN(TRIM(D8))=0</formula>
    </cfRule>
  </conditionalFormatting>
  <conditionalFormatting sqref="D49:M49">
    <cfRule type="expression" dxfId="653" priority="933">
      <formula>$D$2=""</formula>
    </cfRule>
  </conditionalFormatting>
  <conditionalFormatting sqref="D50:M52">
    <cfRule type="containsBlanks" dxfId="652" priority="932">
      <formula>LEN(TRIM(D50))=0</formula>
    </cfRule>
  </conditionalFormatting>
  <conditionalFormatting sqref="D54:M54">
    <cfRule type="containsBlanks" dxfId="651" priority="930">
      <formula>LEN(TRIM(D54))=0</formula>
    </cfRule>
  </conditionalFormatting>
  <conditionalFormatting sqref="D95:M95">
    <cfRule type="expression" dxfId="650" priority="541">
      <formula>$D$2=""</formula>
    </cfRule>
  </conditionalFormatting>
  <conditionalFormatting sqref="D96:M98">
    <cfRule type="containsBlanks" dxfId="649" priority="540">
      <formula>LEN(TRIM(D96))=0</formula>
    </cfRule>
  </conditionalFormatting>
  <conditionalFormatting sqref="D100:M100">
    <cfRule type="containsBlanks" dxfId="648" priority="538">
      <formula>LEN(TRIM(D100))=0</formula>
    </cfRule>
  </conditionalFormatting>
  <conditionalFormatting sqref="D141:M141">
    <cfRule type="expression" dxfId="647" priority="505">
      <formula>$D$2=""</formula>
    </cfRule>
  </conditionalFormatting>
  <conditionalFormatting sqref="D142:M144">
    <cfRule type="containsBlanks" dxfId="646" priority="7">
      <formula>LEN(TRIM(D142))=0</formula>
    </cfRule>
  </conditionalFormatting>
  <conditionalFormatting sqref="D146:M146">
    <cfRule type="containsBlanks" dxfId="645" priority="502">
      <formula>LEN(TRIM(D146))=0</formula>
    </cfRule>
  </conditionalFormatting>
  <conditionalFormatting sqref="D187:M187">
    <cfRule type="expression" dxfId="644" priority="469">
      <formula>$D$2=""</formula>
    </cfRule>
  </conditionalFormatting>
  <conditionalFormatting sqref="D188:M190">
    <cfRule type="containsBlanks" dxfId="643" priority="6">
      <formula>LEN(TRIM(D188))=0</formula>
    </cfRule>
  </conditionalFormatting>
  <conditionalFormatting sqref="D192:M192">
    <cfRule type="containsBlanks" dxfId="642" priority="466">
      <formula>LEN(TRIM(D192))=0</formula>
    </cfRule>
  </conditionalFormatting>
  <conditionalFormatting sqref="D233:M233">
    <cfRule type="expression" dxfId="641" priority="433">
      <formula>$D$2=""</formula>
    </cfRule>
  </conditionalFormatting>
  <conditionalFormatting sqref="D234:M236">
    <cfRule type="containsBlanks" dxfId="640" priority="5">
      <formula>LEN(TRIM(D234))=0</formula>
    </cfRule>
  </conditionalFormatting>
  <conditionalFormatting sqref="D238:M238">
    <cfRule type="containsBlanks" dxfId="639" priority="430">
      <formula>LEN(TRIM(D238))=0</formula>
    </cfRule>
  </conditionalFormatting>
  <conditionalFormatting sqref="D279:M279">
    <cfRule type="expression" dxfId="638" priority="397">
      <formula>$D$2=""</formula>
    </cfRule>
  </conditionalFormatting>
  <conditionalFormatting sqref="D280:M282">
    <cfRule type="containsBlanks" dxfId="637" priority="4">
      <formula>LEN(TRIM(D280))=0</formula>
    </cfRule>
  </conditionalFormatting>
  <conditionalFormatting sqref="D284:M284">
    <cfRule type="containsBlanks" dxfId="636" priority="394">
      <formula>LEN(TRIM(D284))=0</formula>
    </cfRule>
  </conditionalFormatting>
  <conditionalFormatting sqref="D325:M325">
    <cfRule type="expression" dxfId="635" priority="361">
      <formula>$D$2=""</formula>
    </cfRule>
  </conditionalFormatting>
  <conditionalFormatting sqref="D326:M328">
    <cfRule type="containsBlanks" dxfId="634" priority="3">
      <formula>LEN(TRIM(D326))=0</formula>
    </cfRule>
  </conditionalFormatting>
  <conditionalFormatting sqref="D330:M330">
    <cfRule type="containsBlanks" dxfId="633" priority="358">
      <formula>LEN(TRIM(D330))=0</formula>
    </cfRule>
  </conditionalFormatting>
  <conditionalFormatting sqref="D371:M371">
    <cfRule type="expression" dxfId="632" priority="325">
      <formula>$D$2=""</formula>
    </cfRule>
  </conditionalFormatting>
  <conditionalFormatting sqref="D372:M374">
    <cfRule type="containsBlanks" dxfId="631" priority="2">
      <formula>LEN(TRIM(D372))=0</formula>
    </cfRule>
  </conditionalFormatting>
  <conditionalFormatting sqref="D376:M376">
    <cfRule type="containsBlanks" dxfId="630" priority="322">
      <formula>LEN(TRIM(D376))=0</formula>
    </cfRule>
  </conditionalFormatting>
  <conditionalFormatting sqref="D417:M417">
    <cfRule type="expression" dxfId="629" priority="289">
      <formula>$D$2=""</formula>
    </cfRule>
  </conditionalFormatting>
  <conditionalFormatting sqref="D418:M420">
    <cfRule type="containsBlanks" dxfId="628" priority="1">
      <formula>LEN(TRIM(D418))=0</formula>
    </cfRule>
  </conditionalFormatting>
  <conditionalFormatting sqref="D422:M422">
    <cfRule type="containsBlanks" dxfId="627" priority="286">
      <formula>LEN(TRIM(D422))=0</formula>
    </cfRule>
  </conditionalFormatting>
  <conditionalFormatting sqref="E9:G9">
    <cfRule type="expression" dxfId="626" priority="231">
      <formula>IF(AND($D$9="不要",$E$9&lt;&gt;""),TRUE,FALSE)</formula>
    </cfRule>
    <cfRule type="expression" dxfId="625" priority="979">
      <formula>$D$9="要"</formula>
    </cfRule>
  </conditionalFormatting>
  <conditionalFormatting sqref="E10:G10">
    <cfRule type="expression" dxfId="624" priority="229">
      <formula>IF(AND($D$10="不要",$E$10&lt;&gt;""),TRUE,FALSE)</formula>
    </cfRule>
    <cfRule type="expression" dxfId="623" priority="963">
      <formula>$D$10="要"</formula>
    </cfRule>
  </conditionalFormatting>
  <conditionalFormatting sqref="E55:G55">
    <cfRule type="expression" dxfId="622" priority="223">
      <formula>$D$9="要"</formula>
    </cfRule>
    <cfRule type="expression" dxfId="621" priority="221">
      <formula>IF(AND($D$9="不要",$E$9&lt;&gt;""),TRUE,FALSE)</formula>
    </cfRule>
  </conditionalFormatting>
  <conditionalFormatting sqref="E56:G56">
    <cfRule type="expression" dxfId="620" priority="169">
      <formula>$D$10="要"</formula>
    </cfRule>
    <cfRule type="expression" dxfId="619" priority="167">
      <formula>IF(AND($D$10="不要",$E$10&lt;&gt;""),TRUE,FALSE)</formula>
    </cfRule>
  </conditionalFormatting>
  <conditionalFormatting sqref="E101:G101">
    <cfRule type="expression" dxfId="618" priority="215">
      <formula>IF(AND($D$9="不要",$E$9&lt;&gt;""),TRUE,FALSE)</formula>
    </cfRule>
    <cfRule type="expression" dxfId="617" priority="217">
      <formula>$D$9="要"</formula>
    </cfRule>
  </conditionalFormatting>
  <conditionalFormatting sqref="E102:G102">
    <cfRule type="expression" dxfId="616" priority="166">
      <formula>$D$10="要"</formula>
    </cfRule>
    <cfRule type="expression" dxfId="615" priority="164">
      <formula>IF(AND($D$10="不要",$E$10&lt;&gt;""),TRUE,FALSE)</formula>
    </cfRule>
  </conditionalFormatting>
  <conditionalFormatting sqref="E147:G147">
    <cfRule type="expression" dxfId="614" priority="211">
      <formula>$D$9="要"</formula>
    </cfRule>
    <cfRule type="expression" dxfId="613" priority="209">
      <formula>IF(AND($D$9="不要",$E$9&lt;&gt;""),TRUE,FALSE)</formula>
    </cfRule>
  </conditionalFormatting>
  <conditionalFormatting sqref="E148:G148">
    <cfRule type="expression" dxfId="612" priority="163">
      <formula>$D$10="要"</formula>
    </cfRule>
    <cfRule type="expression" dxfId="611" priority="161">
      <formula>IF(AND($D$10="不要",$E$10&lt;&gt;""),TRUE,FALSE)</formula>
    </cfRule>
  </conditionalFormatting>
  <conditionalFormatting sqref="E193:G193">
    <cfRule type="expression" dxfId="610" priority="206">
      <formula>IF(AND($D$9="不要",$E$9&lt;&gt;""),TRUE,FALSE)</formula>
    </cfRule>
    <cfRule type="expression" dxfId="609" priority="208">
      <formula>$D$9="要"</formula>
    </cfRule>
  </conditionalFormatting>
  <conditionalFormatting sqref="E194:G194">
    <cfRule type="expression" dxfId="608" priority="160">
      <formula>$D$10="要"</formula>
    </cfRule>
    <cfRule type="expression" dxfId="607" priority="158">
      <formula>IF(AND($D$10="不要",$E$10&lt;&gt;""),TRUE,FALSE)</formula>
    </cfRule>
  </conditionalFormatting>
  <conditionalFormatting sqref="E239:G239">
    <cfRule type="expression" dxfId="606" priority="203">
      <formula>IF(AND($D$9="不要",$E$9&lt;&gt;""),TRUE,FALSE)</formula>
    </cfRule>
    <cfRule type="expression" dxfId="605" priority="205">
      <formula>$D$9="要"</formula>
    </cfRule>
  </conditionalFormatting>
  <conditionalFormatting sqref="E240:G240">
    <cfRule type="expression" dxfId="604" priority="157">
      <formula>$D$10="要"</formula>
    </cfRule>
    <cfRule type="expression" dxfId="603" priority="155">
      <formula>IF(AND($D$10="不要",$E$10&lt;&gt;""),TRUE,FALSE)</formula>
    </cfRule>
  </conditionalFormatting>
  <conditionalFormatting sqref="E285:G285">
    <cfRule type="expression" dxfId="602" priority="200">
      <formula>IF(AND($D$9="不要",$E$9&lt;&gt;""),TRUE,FALSE)</formula>
    </cfRule>
    <cfRule type="expression" dxfId="601" priority="202">
      <formula>$D$9="要"</formula>
    </cfRule>
  </conditionalFormatting>
  <conditionalFormatting sqref="E286:G286">
    <cfRule type="expression" dxfId="600" priority="154">
      <formula>$D$10="要"</formula>
    </cfRule>
    <cfRule type="expression" dxfId="599" priority="152">
      <formula>IF(AND($D$10="不要",$E$10&lt;&gt;""),TRUE,FALSE)</formula>
    </cfRule>
  </conditionalFormatting>
  <conditionalFormatting sqref="E331:G331">
    <cfRule type="expression" dxfId="598" priority="197">
      <formula>IF(AND($D$9="不要",$E$9&lt;&gt;""),TRUE,FALSE)</formula>
    </cfRule>
    <cfRule type="expression" dxfId="597" priority="199">
      <formula>$D$9="要"</formula>
    </cfRule>
  </conditionalFormatting>
  <conditionalFormatting sqref="E332:G332">
    <cfRule type="expression" dxfId="596" priority="151">
      <formula>$D$10="要"</formula>
    </cfRule>
    <cfRule type="expression" dxfId="595" priority="149">
      <formula>IF(AND($D$10="不要",$E$10&lt;&gt;""),TRUE,FALSE)</formula>
    </cfRule>
  </conditionalFormatting>
  <conditionalFormatting sqref="E377:G377">
    <cfRule type="expression" dxfId="594" priority="196">
      <formula>$D$9="要"</formula>
    </cfRule>
    <cfRule type="expression" dxfId="593" priority="194">
      <formula>IF(AND($D$9="不要",$E$9&lt;&gt;""),TRUE,FALSE)</formula>
    </cfRule>
  </conditionalFormatting>
  <conditionalFormatting sqref="E378:G378">
    <cfRule type="expression" dxfId="592" priority="146">
      <formula>IF(AND($D$10="不要",$E$10&lt;&gt;""),TRUE,FALSE)</formula>
    </cfRule>
    <cfRule type="expression" dxfId="591" priority="148">
      <formula>$D$10="要"</formula>
    </cfRule>
  </conditionalFormatting>
  <conditionalFormatting sqref="E423:G423">
    <cfRule type="expression" dxfId="590" priority="193">
      <formula>$D$9="要"</formula>
    </cfRule>
    <cfRule type="expression" dxfId="589" priority="191">
      <formula>IF(AND($D$9="不要",$E$9&lt;&gt;""),TRUE,FALSE)</formula>
    </cfRule>
  </conditionalFormatting>
  <conditionalFormatting sqref="E424:G424">
    <cfRule type="expression" dxfId="588" priority="145">
      <formula>$D$10="要"</formula>
    </cfRule>
    <cfRule type="expression" dxfId="587" priority="143">
      <formula>IF(AND($D$10="不要",$E$10&lt;&gt;""),TRUE,FALSE)</formula>
    </cfRule>
  </conditionalFormatting>
  <conditionalFormatting sqref="E9:M10">
    <cfRule type="notContainsBlanks" dxfId="586" priority="960">
      <formula>LEN(TRIM(E9))&gt;0</formula>
    </cfRule>
  </conditionalFormatting>
  <conditionalFormatting sqref="E55:M56">
    <cfRule type="notContainsBlanks" dxfId="585" priority="141">
      <formula>LEN(TRIM(E55))&gt;0</formula>
    </cfRule>
  </conditionalFormatting>
  <conditionalFormatting sqref="E101:M102">
    <cfRule type="notContainsBlanks" dxfId="584" priority="138">
      <formula>LEN(TRIM(E101))&gt;0</formula>
    </cfRule>
  </conditionalFormatting>
  <conditionalFormatting sqref="E147:M148">
    <cfRule type="notContainsBlanks" dxfId="583" priority="135">
      <formula>LEN(TRIM(E147))&gt;0</formula>
    </cfRule>
  </conditionalFormatting>
  <conditionalFormatting sqref="E193:M194">
    <cfRule type="notContainsBlanks" dxfId="582" priority="132">
      <formula>LEN(TRIM(E193))&gt;0</formula>
    </cfRule>
  </conditionalFormatting>
  <conditionalFormatting sqref="E239:M240">
    <cfRule type="notContainsBlanks" dxfId="581" priority="129">
      <formula>LEN(TRIM(E239))&gt;0</formula>
    </cfRule>
  </conditionalFormatting>
  <conditionalFormatting sqref="E285:M286">
    <cfRule type="notContainsBlanks" dxfId="580" priority="126">
      <formula>LEN(TRIM(E285))&gt;0</formula>
    </cfRule>
  </conditionalFormatting>
  <conditionalFormatting sqref="E331:M332">
    <cfRule type="notContainsBlanks" dxfId="579" priority="123">
      <formula>LEN(TRIM(E331))&gt;0</formula>
    </cfRule>
  </conditionalFormatting>
  <conditionalFormatting sqref="E377:M378">
    <cfRule type="notContainsBlanks" dxfId="578" priority="120">
      <formula>LEN(TRIM(E377))&gt;0</formula>
    </cfRule>
  </conditionalFormatting>
  <conditionalFormatting sqref="E423:M424">
    <cfRule type="notContainsBlanks" dxfId="577" priority="117">
      <formula>LEN(TRIM(E423))&gt;0</formula>
    </cfRule>
  </conditionalFormatting>
  <conditionalFormatting sqref="H9:M9">
    <cfRule type="expression" dxfId="576" priority="230">
      <formula>IF(OR(AND($D$9="要",$E$9&lt;&gt;"その他"),AND($D$9="不要",$H$9&lt;&gt;"")),TRUE,FALSE)</formula>
    </cfRule>
    <cfRule type="expression" dxfId="575" priority="967">
      <formula>$E$9="その他"</formula>
    </cfRule>
  </conditionalFormatting>
  <conditionalFormatting sqref="H10:M10">
    <cfRule type="expression" dxfId="574" priority="228">
      <formula>IF(OR(AND($D$10="要",$E$10&lt;&gt;"ご指定日"),AND($D$10="不要",$H$10&lt;&gt;"")),TRUE,FALSE)</formula>
    </cfRule>
    <cfRule type="expression" dxfId="573" priority="961">
      <formula>$E$10="ご指定日"</formula>
    </cfRule>
  </conditionalFormatting>
  <conditionalFormatting sqref="H55:M55">
    <cfRule type="expression" dxfId="572" priority="220">
      <formula>$E$9="その他"</formula>
    </cfRule>
    <cfRule type="expression" dxfId="571" priority="218">
      <formula>IF(OR(AND($D$9="要",$E$9&lt;&gt;"その他"),AND($D$9="不要",$H$9&lt;&gt;"")),TRUE,FALSE)</formula>
    </cfRule>
  </conditionalFormatting>
  <conditionalFormatting sqref="H56:M56">
    <cfRule type="expression" dxfId="570" priority="140">
      <formula>IF(OR(AND($D$10="要",$E$10&lt;&gt;"ご指定日"),AND($D$10="不要",$H$10&lt;&gt;"")),TRUE,FALSE)</formula>
    </cfRule>
    <cfRule type="expression" dxfId="569" priority="142">
      <formula>$E$10="ご指定日"</formula>
    </cfRule>
  </conditionalFormatting>
  <conditionalFormatting sqref="H101:M101">
    <cfRule type="expression" dxfId="568" priority="212">
      <formula>IF(OR(AND($D$9="要",$E$9&lt;&gt;"その他"),AND($D$9="不要",$H$9&lt;&gt;"")),TRUE,FALSE)</formula>
    </cfRule>
    <cfRule type="expression" dxfId="567" priority="214">
      <formula>$E$9="その他"</formula>
    </cfRule>
  </conditionalFormatting>
  <conditionalFormatting sqref="H102:M102">
    <cfRule type="expression" dxfId="566" priority="139">
      <formula>$E$10="ご指定日"</formula>
    </cfRule>
    <cfRule type="expression" dxfId="565" priority="137">
      <formula>IF(OR(AND($D$10="要",$E$10&lt;&gt;"ご指定日"),AND($D$10="不要",$H$10&lt;&gt;"")),TRUE,FALSE)</formula>
    </cfRule>
  </conditionalFormatting>
  <conditionalFormatting sqref="H147:M147">
    <cfRule type="expression" dxfId="564" priority="190">
      <formula>$E$9="その他"</formula>
    </cfRule>
    <cfRule type="expression" dxfId="563" priority="188">
      <formula>IF(OR(AND($D$9="要",$E$9&lt;&gt;"その他"),AND($D$9="不要",$H$9&lt;&gt;"")),TRUE,FALSE)</formula>
    </cfRule>
  </conditionalFormatting>
  <conditionalFormatting sqref="H148:M148">
    <cfRule type="expression" dxfId="562" priority="136">
      <formula>$E$10="ご指定日"</formula>
    </cfRule>
    <cfRule type="expression" dxfId="561" priority="134">
      <formula>IF(OR(AND($D$10="要",$E$10&lt;&gt;"ご指定日"),AND($D$10="不要",$H$10&lt;&gt;"")),TRUE,FALSE)</formula>
    </cfRule>
  </conditionalFormatting>
  <conditionalFormatting sqref="H193:M193">
    <cfRule type="expression" dxfId="560" priority="187">
      <formula>$E$9="その他"</formula>
    </cfRule>
    <cfRule type="expression" dxfId="559" priority="185">
      <formula>IF(OR(AND($D$9="要",$E$9&lt;&gt;"その他"),AND($D$9="不要",$H$9&lt;&gt;"")),TRUE,FALSE)</formula>
    </cfRule>
  </conditionalFormatting>
  <conditionalFormatting sqref="H194:M194">
    <cfRule type="expression" dxfId="558" priority="133">
      <formula>$E$10="ご指定日"</formula>
    </cfRule>
    <cfRule type="expression" dxfId="557" priority="131">
      <formula>IF(OR(AND($D$10="要",$E$10&lt;&gt;"ご指定日"),AND($D$10="不要",$H$10&lt;&gt;"")),TRUE,FALSE)</formula>
    </cfRule>
  </conditionalFormatting>
  <conditionalFormatting sqref="H239:M239">
    <cfRule type="expression" dxfId="556" priority="182">
      <formula>IF(OR(AND($D$9="要",$E$9&lt;&gt;"その他"),AND($D$9="不要",$H$9&lt;&gt;"")),TRUE,FALSE)</formula>
    </cfRule>
    <cfRule type="expression" dxfId="555" priority="184">
      <formula>$E$9="その他"</formula>
    </cfRule>
  </conditionalFormatting>
  <conditionalFormatting sqref="H240:M240">
    <cfRule type="expression" dxfId="554" priority="128">
      <formula>IF(OR(AND($D$10="要",$E$10&lt;&gt;"ご指定日"),AND($D$10="不要",$H$10&lt;&gt;"")),TRUE,FALSE)</formula>
    </cfRule>
    <cfRule type="expression" dxfId="553" priority="130">
      <formula>$E$10="ご指定日"</formula>
    </cfRule>
  </conditionalFormatting>
  <conditionalFormatting sqref="H285:M285">
    <cfRule type="expression" dxfId="552" priority="179">
      <formula>IF(OR(AND($D$9="要",$E$9&lt;&gt;"その他"),AND($D$9="不要",$H$9&lt;&gt;"")),TRUE,FALSE)</formula>
    </cfRule>
    <cfRule type="expression" dxfId="551" priority="181">
      <formula>$E$9="その他"</formula>
    </cfRule>
  </conditionalFormatting>
  <conditionalFormatting sqref="H286:M286">
    <cfRule type="expression" dxfId="550" priority="127">
      <formula>$E$10="ご指定日"</formula>
    </cfRule>
    <cfRule type="expression" dxfId="549" priority="125">
      <formula>IF(OR(AND($D$10="要",$E$10&lt;&gt;"ご指定日"),AND($D$10="不要",$H$10&lt;&gt;"")),TRUE,FALSE)</formula>
    </cfRule>
  </conditionalFormatting>
  <conditionalFormatting sqref="H331:M331">
    <cfRule type="expression" dxfId="548" priority="176">
      <formula>IF(OR(AND($D$9="要",$E$9&lt;&gt;"その他"),AND($D$9="不要",$H$9&lt;&gt;"")),TRUE,FALSE)</formula>
    </cfRule>
    <cfRule type="expression" dxfId="547" priority="178">
      <formula>$E$9="その他"</formula>
    </cfRule>
  </conditionalFormatting>
  <conditionalFormatting sqref="H332:M332">
    <cfRule type="expression" dxfId="546" priority="124">
      <formula>$E$10="ご指定日"</formula>
    </cfRule>
    <cfRule type="expression" dxfId="545" priority="122">
      <formula>IF(OR(AND($D$10="要",$E$10&lt;&gt;"ご指定日"),AND($D$10="不要",$H$10&lt;&gt;"")),TRUE,FALSE)</formula>
    </cfRule>
  </conditionalFormatting>
  <conditionalFormatting sqref="H377:M377">
    <cfRule type="expression" dxfId="544" priority="175">
      <formula>$E$9="その他"</formula>
    </cfRule>
    <cfRule type="expression" dxfId="543" priority="173">
      <formula>IF(OR(AND($D$9="要",$E$9&lt;&gt;"その他"),AND($D$9="不要",$H$9&lt;&gt;"")),TRUE,FALSE)</formula>
    </cfRule>
  </conditionalFormatting>
  <conditionalFormatting sqref="H378:M378">
    <cfRule type="expression" dxfId="542" priority="119">
      <formula>IF(OR(AND($D$10="要",$E$10&lt;&gt;"ご指定日"),AND($D$10="不要",$H$10&lt;&gt;"")),TRUE,FALSE)</formula>
    </cfRule>
    <cfRule type="expression" dxfId="541" priority="121">
      <formula>$E$10="ご指定日"</formula>
    </cfRule>
  </conditionalFormatting>
  <conditionalFormatting sqref="H423:M423">
    <cfRule type="expression" dxfId="540" priority="170">
      <formula>IF(OR(AND($D$9="要",$E$9&lt;&gt;"その他"),AND($D$9="不要",$H$9&lt;&gt;"")),TRUE,FALSE)</formula>
    </cfRule>
    <cfRule type="expression" dxfId="539" priority="172">
      <formula>$E$9="その他"</formula>
    </cfRule>
  </conditionalFormatting>
  <conditionalFormatting sqref="H424:M424">
    <cfRule type="expression" dxfId="538" priority="116">
      <formula>IF(OR(AND($D$10="要",$E$10&lt;&gt;"ご指定日"),AND($D$10="不要",$H$10&lt;&gt;"")),TRUE,FALSE)</formula>
    </cfRule>
    <cfRule type="expression" dxfId="537" priority="118">
      <formula>$E$10="ご指定日"</formula>
    </cfRule>
  </conditionalFormatting>
  <conditionalFormatting sqref="R5:S7">
    <cfRule type="containsBlanks" dxfId="536" priority="949">
      <formula>LEN(TRIM(R5))=0</formula>
    </cfRule>
  </conditionalFormatting>
  <conditionalFormatting sqref="R10:S10">
    <cfRule type="containsBlanks" dxfId="535" priority="944">
      <formula>LEN(TRIM(R10))=0</formula>
    </cfRule>
  </conditionalFormatting>
  <conditionalFormatting sqref="R51:S53">
    <cfRule type="containsBlanks" dxfId="534" priority="911">
      <formula>LEN(TRIM(R51))=0</formula>
    </cfRule>
  </conditionalFormatting>
  <conditionalFormatting sqref="R56:S56">
    <cfRule type="containsBlanks" dxfId="533" priority="907">
      <formula>LEN(TRIM(R56))=0</formula>
    </cfRule>
  </conditionalFormatting>
  <conditionalFormatting sqref="R97:S99">
    <cfRule type="containsBlanks" dxfId="532" priority="521">
      <formula>LEN(TRIM(R97))=0</formula>
    </cfRule>
  </conditionalFormatting>
  <conditionalFormatting sqref="R102:S102">
    <cfRule type="containsBlanks" dxfId="531" priority="517">
      <formula>LEN(TRIM(R102))=0</formula>
    </cfRule>
  </conditionalFormatting>
  <conditionalFormatting sqref="R143:S145">
    <cfRule type="containsBlanks" dxfId="530" priority="485">
      <formula>LEN(TRIM(R143))=0</formula>
    </cfRule>
  </conditionalFormatting>
  <conditionalFormatting sqref="R148:S148">
    <cfRule type="containsBlanks" dxfId="529" priority="481">
      <formula>LEN(TRIM(R148))=0</formula>
    </cfRule>
  </conditionalFormatting>
  <conditionalFormatting sqref="R189:S191">
    <cfRule type="containsBlanks" dxfId="528" priority="449">
      <formula>LEN(TRIM(R189))=0</formula>
    </cfRule>
  </conditionalFormatting>
  <conditionalFormatting sqref="R194:S194">
    <cfRule type="containsBlanks" dxfId="527" priority="445">
      <formula>LEN(TRIM(R194))=0</formula>
    </cfRule>
  </conditionalFormatting>
  <conditionalFormatting sqref="R235:S237">
    <cfRule type="containsBlanks" dxfId="526" priority="413">
      <formula>LEN(TRIM(R235))=0</formula>
    </cfRule>
  </conditionalFormatting>
  <conditionalFormatting sqref="R240:S240">
    <cfRule type="containsBlanks" dxfId="525" priority="409">
      <formula>LEN(TRIM(R240))=0</formula>
    </cfRule>
  </conditionalFormatting>
  <conditionalFormatting sqref="R281:S283">
    <cfRule type="containsBlanks" dxfId="524" priority="377">
      <formula>LEN(TRIM(R281))=0</formula>
    </cfRule>
  </conditionalFormatting>
  <conditionalFormatting sqref="R286:S286">
    <cfRule type="containsBlanks" dxfId="523" priority="373">
      <formula>LEN(TRIM(R286))=0</formula>
    </cfRule>
  </conditionalFormatting>
  <conditionalFormatting sqref="R327:S329">
    <cfRule type="containsBlanks" dxfId="522" priority="341">
      <formula>LEN(TRIM(R327))=0</formula>
    </cfRule>
  </conditionalFormatting>
  <conditionalFormatting sqref="R332:S332">
    <cfRule type="containsBlanks" dxfId="521" priority="337">
      <formula>LEN(TRIM(R332))=0</formula>
    </cfRule>
  </conditionalFormatting>
  <conditionalFormatting sqref="R373:S375">
    <cfRule type="containsBlanks" dxfId="520" priority="305">
      <formula>LEN(TRIM(R373))=0</formula>
    </cfRule>
  </conditionalFormatting>
  <conditionalFormatting sqref="R378:S378">
    <cfRule type="containsBlanks" dxfId="519" priority="301">
      <formula>LEN(TRIM(R378))=0</formula>
    </cfRule>
  </conditionalFormatting>
  <conditionalFormatting sqref="R419:S421">
    <cfRule type="containsBlanks" dxfId="518" priority="269">
      <formula>LEN(TRIM(R419))=0</formula>
    </cfRule>
  </conditionalFormatting>
  <conditionalFormatting sqref="R424:S424">
    <cfRule type="containsBlanks" dxfId="517" priority="265">
      <formula>LEN(TRIM(R424))=0</formula>
    </cfRule>
  </conditionalFormatting>
  <conditionalFormatting sqref="R4:V4">
    <cfRule type="containsBlanks" dxfId="516" priority="980">
      <formula>LEN(TRIM(R4))=0</formula>
    </cfRule>
  </conditionalFormatting>
  <conditionalFormatting sqref="R50:V50">
    <cfRule type="containsBlanks" dxfId="515" priority="938">
      <formula>LEN(TRIM(R50))=0</formula>
    </cfRule>
  </conditionalFormatting>
  <conditionalFormatting sqref="R96:V96">
    <cfRule type="containsBlanks" dxfId="514" priority="546">
      <formula>LEN(TRIM(R96))=0</formula>
    </cfRule>
  </conditionalFormatting>
  <conditionalFormatting sqref="R142:V142">
    <cfRule type="containsBlanks" dxfId="513" priority="510">
      <formula>LEN(TRIM(R142))=0</formula>
    </cfRule>
  </conditionalFormatting>
  <conditionalFormatting sqref="R188:V188">
    <cfRule type="containsBlanks" dxfId="512" priority="474">
      <formula>LEN(TRIM(R188))=0</formula>
    </cfRule>
  </conditionalFormatting>
  <conditionalFormatting sqref="R234:V234">
    <cfRule type="containsBlanks" dxfId="511" priority="438">
      <formula>LEN(TRIM(R234))=0</formula>
    </cfRule>
  </conditionalFormatting>
  <conditionalFormatting sqref="R280:V280">
    <cfRule type="containsBlanks" dxfId="510" priority="402">
      <formula>LEN(TRIM(R280))=0</formula>
    </cfRule>
  </conditionalFormatting>
  <conditionalFormatting sqref="R326:V326">
    <cfRule type="containsBlanks" dxfId="509" priority="366">
      <formula>LEN(TRIM(R326))=0</formula>
    </cfRule>
  </conditionalFormatting>
  <conditionalFormatting sqref="R372:V372">
    <cfRule type="containsBlanks" dxfId="508" priority="330">
      <formula>LEN(TRIM(R372))=0</formula>
    </cfRule>
  </conditionalFormatting>
  <conditionalFormatting sqref="R418:V418">
    <cfRule type="containsBlanks" dxfId="507" priority="294">
      <formula>LEN(TRIM(R418))=0</formula>
    </cfRule>
  </conditionalFormatting>
  <conditionalFormatting sqref="R8:AC9">
    <cfRule type="containsBlanks" dxfId="506" priority="945">
      <formula>LEN(TRIM(R8))=0</formula>
    </cfRule>
  </conditionalFormatting>
  <conditionalFormatting sqref="R11:AC11">
    <cfRule type="containsBlanks" dxfId="505" priority="941">
      <formula>LEN(TRIM(R11))=0</formula>
    </cfRule>
  </conditionalFormatting>
  <conditionalFormatting sqref="R54:AC55">
    <cfRule type="containsBlanks" dxfId="504" priority="908">
      <formula>LEN(TRIM(R54))=0</formula>
    </cfRule>
  </conditionalFormatting>
  <conditionalFormatting sqref="R57:AC57">
    <cfRule type="containsBlanks" dxfId="503" priority="904">
      <formula>LEN(TRIM(R57))=0</formula>
    </cfRule>
  </conditionalFormatting>
  <conditionalFormatting sqref="R100:AC101">
    <cfRule type="containsBlanks" dxfId="502" priority="518">
      <formula>LEN(TRIM(R100))=0</formula>
    </cfRule>
  </conditionalFormatting>
  <conditionalFormatting sqref="R103:AC103">
    <cfRule type="containsBlanks" dxfId="501" priority="514">
      <formula>LEN(TRIM(R103))=0</formula>
    </cfRule>
  </conditionalFormatting>
  <conditionalFormatting sqref="R146:AC147">
    <cfRule type="containsBlanks" dxfId="500" priority="482">
      <formula>LEN(TRIM(R146))=0</formula>
    </cfRule>
  </conditionalFormatting>
  <conditionalFormatting sqref="R149:AC149">
    <cfRule type="containsBlanks" dxfId="499" priority="478">
      <formula>LEN(TRIM(R149))=0</formula>
    </cfRule>
  </conditionalFormatting>
  <conditionalFormatting sqref="R192:AC193">
    <cfRule type="containsBlanks" dxfId="498" priority="446">
      <formula>LEN(TRIM(R192))=0</formula>
    </cfRule>
  </conditionalFormatting>
  <conditionalFormatting sqref="R195:AC195">
    <cfRule type="containsBlanks" dxfId="497" priority="442">
      <formula>LEN(TRIM(R195))=0</formula>
    </cfRule>
  </conditionalFormatting>
  <conditionalFormatting sqref="R238:AC239">
    <cfRule type="containsBlanks" dxfId="496" priority="410">
      <formula>LEN(TRIM(R238))=0</formula>
    </cfRule>
  </conditionalFormatting>
  <conditionalFormatting sqref="R241:AC241">
    <cfRule type="containsBlanks" dxfId="495" priority="406">
      <formula>LEN(TRIM(R241))=0</formula>
    </cfRule>
  </conditionalFormatting>
  <conditionalFormatting sqref="R284:AC285">
    <cfRule type="containsBlanks" dxfId="494" priority="374">
      <formula>LEN(TRIM(R284))=0</formula>
    </cfRule>
  </conditionalFormatting>
  <conditionalFormatting sqref="R287:AC287">
    <cfRule type="containsBlanks" dxfId="493" priority="370">
      <formula>LEN(TRIM(R287))=0</formula>
    </cfRule>
  </conditionalFormatting>
  <conditionalFormatting sqref="R330:AC331">
    <cfRule type="containsBlanks" dxfId="492" priority="338">
      <formula>LEN(TRIM(R330))=0</formula>
    </cfRule>
  </conditionalFormatting>
  <conditionalFormatting sqref="R333:AC333">
    <cfRule type="containsBlanks" dxfId="491" priority="334">
      <formula>LEN(TRIM(R333))=0</formula>
    </cfRule>
  </conditionalFormatting>
  <conditionalFormatting sqref="R376:AC377">
    <cfRule type="containsBlanks" dxfId="490" priority="302">
      <formula>LEN(TRIM(R376))=0</formula>
    </cfRule>
  </conditionalFormatting>
  <conditionalFormatting sqref="R379:AC379">
    <cfRule type="containsBlanks" dxfId="489" priority="298">
      <formula>LEN(TRIM(R379))=0</formula>
    </cfRule>
  </conditionalFormatting>
  <conditionalFormatting sqref="R422:AC423">
    <cfRule type="containsBlanks" dxfId="488" priority="266">
      <formula>LEN(TRIM(R422))=0</formula>
    </cfRule>
  </conditionalFormatting>
  <conditionalFormatting sqref="R425:AC425">
    <cfRule type="containsBlanks" dxfId="487" priority="262">
      <formula>LEN(TRIM(R425))=0</formula>
    </cfRule>
  </conditionalFormatting>
  <conditionalFormatting sqref="T5:AB5">
    <cfRule type="notContainsBlanks" dxfId="486" priority="953">
      <formula>LEN(TRIM(T5))&gt;0</formula>
    </cfRule>
    <cfRule type="expression" dxfId="485" priority="227">
      <formula>IF(AND($R$5="無し",$T$5&lt;&gt;""),TRUE,FALSE)</formula>
    </cfRule>
    <cfRule type="expression" dxfId="484" priority="954">
      <formula>$R$5="有り"</formula>
    </cfRule>
  </conditionalFormatting>
  <conditionalFormatting sqref="T51:AB51">
    <cfRule type="expression" dxfId="483" priority="113">
      <formula>IF(AND($R$5="無し",$T$5&lt;&gt;""),TRUE,FALSE)</formula>
    </cfRule>
    <cfRule type="notContainsBlanks" dxfId="482" priority="114">
      <formula>LEN(TRIM(T51))&gt;0</formula>
    </cfRule>
    <cfRule type="expression" dxfId="481" priority="115">
      <formula>$R$5="有り"</formula>
    </cfRule>
  </conditionalFormatting>
  <conditionalFormatting sqref="T97:AB97">
    <cfRule type="expression" dxfId="480" priority="110">
      <formula>IF(AND($R$5="無し",$T$5&lt;&gt;""),TRUE,FALSE)</formula>
    </cfRule>
    <cfRule type="notContainsBlanks" dxfId="479" priority="111">
      <formula>LEN(TRIM(T97))&gt;0</formula>
    </cfRule>
    <cfRule type="expression" dxfId="478" priority="112">
      <formula>$R$5="有り"</formula>
    </cfRule>
  </conditionalFormatting>
  <conditionalFormatting sqref="T143:AB143">
    <cfRule type="expression" dxfId="477" priority="109">
      <formula>$R$5="有り"</formula>
    </cfRule>
    <cfRule type="notContainsBlanks" dxfId="476" priority="108">
      <formula>LEN(TRIM(T143))&gt;0</formula>
    </cfRule>
    <cfRule type="expression" dxfId="475" priority="107">
      <formula>IF(AND($R$5="無し",$T$5&lt;&gt;""),TRUE,FALSE)</formula>
    </cfRule>
  </conditionalFormatting>
  <conditionalFormatting sqref="T189:AB189">
    <cfRule type="expression" dxfId="474" priority="104">
      <formula>IF(AND($R$5="無し",$T$5&lt;&gt;""),TRUE,FALSE)</formula>
    </cfRule>
    <cfRule type="notContainsBlanks" dxfId="473" priority="105">
      <formula>LEN(TRIM(T189))&gt;0</formula>
    </cfRule>
    <cfRule type="expression" dxfId="472" priority="106">
      <formula>$R$5="有り"</formula>
    </cfRule>
  </conditionalFormatting>
  <conditionalFormatting sqref="T235:AB235">
    <cfRule type="expression" dxfId="471" priority="101">
      <formula>IF(AND($R$5="無し",$T$5&lt;&gt;""),TRUE,FALSE)</formula>
    </cfRule>
    <cfRule type="expression" dxfId="470" priority="103">
      <formula>$R$5="有り"</formula>
    </cfRule>
    <cfRule type="notContainsBlanks" dxfId="469" priority="102">
      <formula>LEN(TRIM(T235))&gt;0</formula>
    </cfRule>
  </conditionalFormatting>
  <conditionalFormatting sqref="T281:AB281">
    <cfRule type="expression" dxfId="468" priority="98">
      <formula>IF(AND($R$5="無し",$T$5&lt;&gt;""),TRUE,FALSE)</formula>
    </cfRule>
    <cfRule type="expression" dxfId="467" priority="100">
      <formula>$R$5="有り"</formula>
    </cfRule>
    <cfRule type="notContainsBlanks" dxfId="466" priority="99">
      <formula>LEN(TRIM(T281))&gt;0</formula>
    </cfRule>
  </conditionalFormatting>
  <conditionalFormatting sqref="T327:AB327">
    <cfRule type="expression" dxfId="465" priority="95">
      <formula>IF(AND($R$5="無し",$T$5&lt;&gt;""),TRUE,FALSE)</formula>
    </cfRule>
    <cfRule type="expression" dxfId="464" priority="97">
      <formula>$R$5="有り"</formula>
    </cfRule>
    <cfRule type="notContainsBlanks" dxfId="463" priority="96">
      <formula>LEN(TRIM(T327))&gt;0</formula>
    </cfRule>
  </conditionalFormatting>
  <conditionalFormatting sqref="T373:AB373">
    <cfRule type="expression" dxfId="462" priority="94">
      <formula>$R$5="有り"</formula>
    </cfRule>
    <cfRule type="notContainsBlanks" dxfId="461" priority="93">
      <formula>LEN(TRIM(T373))&gt;0</formula>
    </cfRule>
    <cfRule type="expression" dxfId="460" priority="92">
      <formula>IF(AND($R$5="無し",$T$5&lt;&gt;""),TRUE,FALSE)</formula>
    </cfRule>
  </conditionalFormatting>
  <conditionalFormatting sqref="T419:AB419">
    <cfRule type="expression" dxfId="459" priority="89">
      <formula>IF(AND($R$5="無し",$T$5&lt;&gt;""),TRUE,FALSE)</formula>
    </cfRule>
    <cfRule type="expression" dxfId="458" priority="91">
      <formula>$R$5="有り"</formula>
    </cfRule>
    <cfRule type="notContainsBlanks" dxfId="457" priority="90">
      <formula>LEN(TRIM(T419))&gt;0</formula>
    </cfRule>
  </conditionalFormatting>
  <conditionalFormatting sqref="T6:AC6">
    <cfRule type="expression" dxfId="456" priority="951">
      <formula>$R$6="要"</formula>
    </cfRule>
    <cfRule type="expression" dxfId="455" priority="226">
      <formula>IF(AND($R$6="不要",$T$6&lt;&gt;""),TRUE,FALSE)</formula>
    </cfRule>
  </conditionalFormatting>
  <conditionalFormatting sqref="T6:AC7">
    <cfRule type="notContainsBlanks" dxfId="454" priority="948">
      <formula>LEN(TRIM(T6))&gt;0</formula>
    </cfRule>
  </conditionalFormatting>
  <conditionalFormatting sqref="T7:AC7">
    <cfRule type="expression" dxfId="453" priority="981">
      <formula>$R$7="要"</formula>
    </cfRule>
    <cfRule type="expression" dxfId="452" priority="225">
      <formula>IF(AND($R$7="不要",$T$7&lt;&gt;""),TRUE,FALSE)</formula>
    </cfRule>
  </conditionalFormatting>
  <conditionalFormatting sqref="T10:AC10">
    <cfRule type="notContainsBlanks" dxfId="451" priority="942">
      <formula>LEN(TRIM(T10))&gt;0</formula>
    </cfRule>
    <cfRule type="expression" dxfId="450" priority="224">
      <formula>IF(AND($R$10="無し",$T$10&lt;&gt;""),TRUE,FALSE)</formula>
    </cfRule>
    <cfRule type="expression" dxfId="449" priority="943">
      <formula>$R$10="有り"</formula>
    </cfRule>
  </conditionalFormatting>
  <conditionalFormatting sqref="T52:AC52">
    <cfRule type="expression" dxfId="448" priority="88">
      <formula>$R$6="要"</formula>
    </cfRule>
    <cfRule type="expression" dxfId="447" priority="86">
      <formula>IF(AND($R$6="不要",$T$6&lt;&gt;""),TRUE,FALSE)</formula>
    </cfRule>
  </conditionalFormatting>
  <conditionalFormatting sqref="T52:AC53">
    <cfRule type="notContainsBlanks" dxfId="446" priority="60">
      <formula>LEN(TRIM(T52))&gt;0</formula>
    </cfRule>
  </conditionalFormatting>
  <conditionalFormatting sqref="T53:AC53">
    <cfRule type="expression" dxfId="445" priority="61">
      <formula>$R$7="要"</formula>
    </cfRule>
    <cfRule type="expression" dxfId="444" priority="59">
      <formula>IF(AND($R$7="不要",$T$7&lt;&gt;""),TRUE,FALSE)</formula>
    </cfRule>
  </conditionalFormatting>
  <conditionalFormatting sqref="T56:AC56">
    <cfRule type="expression" dxfId="443" priority="34">
      <formula>$R$10="有り"</formula>
    </cfRule>
    <cfRule type="notContainsBlanks" dxfId="442" priority="33">
      <formula>LEN(TRIM(T56))&gt;0</formula>
    </cfRule>
    <cfRule type="expression" dxfId="441" priority="32">
      <formula>IF(AND($R$10="無し",$T$10&lt;&gt;""),TRUE,FALSE)</formula>
    </cfRule>
  </conditionalFormatting>
  <conditionalFormatting sqref="T98:AC98">
    <cfRule type="expression" dxfId="440" priority="85">
      <formula>$R$6="要"</formula>
    </cfRule>
    <cfRule type="expression" dxfId="439" priority="83">
      <formula>IF(AND($R$6="不要",$T$6&lt;&gt;""),TRUE,FALSE)</formula>
    </cfRule>
  </conditionalFormatting>
  <conditionalFormatting sqref="T98:AC99">
    <cfRule type="notContainsBlanks" dxfId="438" priority="57">
      <formula>LEN(TRIM(T98))&gt;0</formula>
    </cfRule>
  </conditionalFormatting>
  <conditionalFormatting sqref="T99:AC99">
    <cfRule type="expression" dxfId="437" priority="58">
      <formula>$R$7="要"</formula>
    </cfRule>
    <cfRule type="expression" dxfId="436" priority="56">
      <formula>IF(AND($R$7="不要",$T$7&lt;&gt;""),TRUE,FALSE)</formula>
    </cfRule>
  </conditionalFormatting>
  <conditionalFormatting sqref="T102:AC102">
    <cfRule type="notContainsBlanks" dxfId="435" priority="30">
      <formula>LEN(TRIM(T102))&gt;0</formula>
    </cfRule>
    <cfRule type="expression" dxfId="434" priority="31">
      <formula>$R$10="有り"</formula>
    </cfRule>
    <cfRule type="expression" dxfId="433" priority="29">
      <formula>IF(AND($R$10="無し",$T$10&lt;&gt;""),TRUE,FALSE)</formula>
    </cfRule>
  </conditionalFormatting>
  <conditionalFormatting sqref="T144:AC144">
    <cfRule type="expression" dxfId="432" priority="80">
      <formula>IF(AND($R$6="不要",$T$6&lt;&gt;""),TRUE,FALSE)</formula>
    </cfRule>
    <cfRule type="expression" dxfId="431" priority="82">
      <formula>$R$6="要"</formula>
    </cfRule>
  </conditionalFormatting>
  <conditionalFormatting sqref="T144:AC145">
    <cfRule type="notContainsBlanks" dxfId="430" priority="54">
      <formula>LEN(TRIM(T144))&gt;0</formula>
    </cfRule>
  </conditionalFormatting>
  <conditionalFormatting sqref="T145:AC145">
    <cfRule type="expression" dxfId="429" priority="55">
      <formula>$R$7="要"</formula>
    </cfRule>
    <cfRule type="expression" dxfId="428" priority="53">
      <formula>IF(AND($R$7="不要",$T$7&lt;&gt;""),TRUE,FALSE)</formula>
    </cfRule>
  </conditionalFormatting>
  <conditionalFormatting sqref="T148:AC148">
    <cfRule type="expression" dxfId="427" priority="28">
      <formula>$R$10="有り"</formula>
    </cfRule>
    <cfRule type="notContainsBlanks" dxfId="426" priority="27">
      <formula>LEN(TRIM(T148))&gt;0</formula>
    </cfRule>
    <cfRule type="expression" dxfId="425" priority="26">
      <formula>IF(AND($R$10="無し",$T$10&lt;&gt;""),TRUE,FALSE)</formula>
    </cfRule>
  </conditionalFormatting>
  <conditionalFormatting sqref="T190:AC190">
    <cfRule type="expression" dxfId="424" priority="77">
      <formula>IF(AND($R$6="不要",$T$6&lt;&gt;""),TRUE,FALSE)</formula>
    </cfRule>
    <cfRule type="expression" dxfId="423" priority="79">
      <formula>$R$6="要"</formula>
    </cfRule>
  </conditionalFormatting>
  <conditionalFormatting sqref="T190:AC191">
    <cfRule type="notContainsBlanks" dxfId="422" priority="51">
      <formula>LEN(TRIM(T190))&gt;0</formula>
    </cfRule>
  </conditionalFormatting>
  <conditionalFormatting sqref="T191:AC191">
    <cfRule type="expression" dxfId="421" priority="52">
      <formula>$R$7="要"</formula>
    </cfRule>
    <cfRule type="expression" dxfId="420" priority="50">
      <formula>IF(AND($R$7="不要",$T$7&lt;&gt;""),TRUE,FALSE)</formula>
    </cfRule>
  </conditionalFormatting>
  <conditionalFormatting sqref="T194:AC194">
    <cfRule type="expression" dxfId="419" priority="25">
      <formula>$R$10="有り"</formula>
    </cfRule>
    <cfRule type="expression" dxfId="418" priority="23">
      <formula>IF(AND($R$10="無し",$T$10&lt;&gt;""),TRUE,FALSE)</formula>
    </cfRule>
    <cfRule type="notContainsBlanks" dxfId="417" priority="24">
      <formula>LEN(TRIM(T194))&gt;0</formula>
    </cfRule>
  </conditionalFormatting>
  <conditionalFormatting sqref="T236:AC236">
    <cfRule type="expression" dxfId="416" priority="74">
      <formula>IF(AND($R$6="不要",$T$6&lt;&gt;""),TRUE,FALSE)</formula>
    </cfRule>
    <cfRule type="expression" dxfId="415" priority="76">
      <formula>$R$6="要"</formula>
    </cfRule>
  </conditionalFormatting>
  <conditionalFormatting sqref="T236:AC237">
    <cfRule type="notContainsBlanks" dxfId="414" priority="48">
      <formula>LEN(TRIM(T236))&gt;0</formula>
    </cfRule>
  </conditionalFormatting>
  <conditionalFormatting sqref="T237:AC237">
    <cfRule type="expression" dxfId="413" priority="47">
      <formula>IF(AND($R$7="不要",$T$7&lt;&gt;""),TRUE,FALSE)</formula>
    </cfRule>
    <cfRule type="expression" dxfId="412" priority="49">
      <formula>$R$7="要"</formula>
    </cfRule>
  </conditionalFormatting>
  <conditionalFormatting sqref="T240:AC240">
    <cfRule type="expression" dxfId="411" priority="22">
      <formula>$R$10="有り"</formula>
    </cfRule>
    <cfRule type="expression" dxfId="410" priority="20">
      <formula>IF(AND($R$10="無し",$T$10&lt;&gt;""),TRUE,FALSE)</formula>
    </cfRule>
    <cfRule type="notContainsBlanks" dxfId="409" priority="21">
      <formula>LEN(TRIM(T240))&gt;0</formula>
    </cfRule>
  </conditionalFormatting>
  <conditionalFormatting sqref="T282:AC282">
    <cfRule type="expression" dxfId="408" priority="73">
      <formula>$R$6="要"</formula>
    </cfRule>
    <cfRule type="expression" dxfId="407" priority="71">
      <formula>IF(AND($R$6="不要",$T$6&lt;&gt;""),TRUE,FALSE)</formula>
    </cfRule>
  </conditionalFormatting>
  <conditionalFormatting sqref="T282:AC283">
    <cfRule type="notContainsBlanks" dxfId="406" priority="45">
      <formula>LEN(TRIM(T282))&gt;0</formula>
    </cfRule>
  </conditionalFormatting>
  <conditionalFormatting sqref="T283:AC283">
    <cfRule type="expression" dxfId="405" priority="46">
      <formula>$R$7="要"</formula>
    </cfRule>
    <cfRule type="expression" dxfId="404" priority="44">
      <formula>IF(AND($R$7="不要",$T$7&lt;&gt;""),TRUE,FALSE)</formula>
    </cfRule>
  </conditionalFormatting>
  <conditionalFormatting sqref="T286:AC286">
    <cfRule type="notContainsBlanks" dxfId="403" priority="18">
      <formula>LEN(TRIM(T286))&gt;0</formula>
    </cfRule>
    <cfRule type="expression" dxfId="402" priority="17">
      <formula>IF(AND($R$10="無し",$T$10&lt;&gt;""),TRUE,FALSE)</formula>
    </cfRule>
    <cfRule type="expression" dxfId="401" priority="19">
      <formula>$R$10="有り"</formula>
    </cfRule>
  </conditionalFormatting>
  <conditionalFormatting sqref="T328:AC328">
    <cfRule type="expression" dxfId="400" priority="68">
      <formula>IF(AND($R$6="不要",$T$6&lt;&gt;""),TRUE,FALSE)</formula>
    </cfRule>
    <cfRule type="expression" dxfId="399" priority="70">
      <formula>$R$6="要"</formula>
    </cfRule>
  </conditionalFormatting>
  <conditionalFormatting sqref="T328:AC329">
    <cfRule type="notContainsBlanks" dxfId="398" priority="42">
      <formula>LEN(TRIM(T328))&gt;0</formula>
    </cfRule>
  </conditionalFormatting>
  <conditionalFormatting sqref="T329:AC329">
    <cfRule type="expression" dxfId="397" priority="41">
      <formula>IF(AND($R$7="不要",$T$7&lt;&gt;""),TRUE,FALSE)</formula>
    </cfRule>
    <cfRule type="expression" dxfId="396" priority="43">
      <formula>$R$7="要"</formula>
    </cfRule>
  </conditionalFormatting>
  <conditionalFormatting sqref="T332:AC332">
    <cfRule type="expression" dxfId="395" priority="16">
      <formula>$R$10="有り"</formula>
    </cfRule>
    <cfRule type="notContainsBlanks" dxfId="394" priority="15">
      <formula>LEN(TRIM(T332))&gt;0</formula>
    </cfRule>
    <cfRule type="expression" dxfId="393" priority="14">
      <formula>IF(AND($R$10="無し",$T$10&lt;&gt;""),TRUE,FALSE)</formula>
    </cfRule>
  </conditionalFormatting>
  <conditionalFormatting sqref="T374:AC374">
    <cfRule type="expression" dxfId="392" priority="67">
      <formula>$R$6="要"</formula>
    </cfRule>
    <cfRule type="expression" dxfId="391" priority="65">
      <formula>IF(AND($R$6="不要",$T$6&lt;&gt;""),TRUE,FALSE)</formula>
    </cfRule>
  </conditionalFormatting>
  <conditionalFormatting sqref="T374:AC375">
    <cfRule type="notContainsBlanks" dxfId="390" priority="39">
      <formula>LEN(TRIM(T374))&gt;0</formula>
    </cfRule>
  </conditionalFormatting>
  <conditionalFormatting sqref="T375:AC375">
    <cfRule type="expression" dxfId="389" priority="40">
      <formula>$R$7="要"</formula>
    </cfRule>
    <cfRule type="expression" dxfId="388" priority="38">
      <formula>IF(AND($R$7="不要",$T$7&lt;&gt;""),TRUE,FALSE)</formula>
    </cfRule>
  </conditionalFormatting>
  <conditionalFormatting sqref="T378:AC378">
    <cfRule type="expression" dxfId="387" priority="13">
      <formula>$R$10="有り"</formula>
    </cfRule>
    <cfRule type="notContainsBlanks" dxfId="386" priority="12">
      <formula>LEN(TRIM(T378))&gt;0</formula>
    </cfRule>
    <cfRule type="expression" dxfId="385" priority="11">
      <formula>IF(AND($R$10="無し",$T$10&lt;&gt;""),TRUE,FALSE)</formula>
    </cfRule>
  </conditionalFormatting>
  <conditionalFormatting sqref="T420:AC420">
    <cfRule type="expression" dxfId="384" priority="62">
      <formula>IF(AND($R$6="不要",$T$6&lt;&gt;""),TRUE,FALSE)</formula>
    </cfRule>
    <cfRule type="expression" dxfId="383" priority="64">
      <formula>$R$6="要"</formula>
    </cfRule>
  </conditionalFormatting>
  <conditionalFormatting sqref="T420:AC421">
    <cfRule type="notContainsBlanks" dxfId="382" priority="36">
      <formula>LEN(TRIM(T420))&gt;0</formula>
    </cfRule>
  </conditionalFormatting>
  <conditionalFormatting sqref="T421:AC421">
    <cfRule type="expression" dxfId="381" priority="37">
      <formula>$R$7="要"</formula>
    </cfRule>
    <cfRule type="expression" dxfId="380" priority="35">
      <formula>IF(AND($R$7="不要",$T$7&lt;&gt;""),TRUE,FALSE)</formula>
    </cfRule>
  </conditionalFormatting>
  <conditionalFormatting sqref="T424:AC424">
    <cfRule type="notContainsBlanks" dxfId="379" priority="9">
      <formula>LEN(TRIM(T424))&gt;0</formula>
    </cfRule>
    <cfRule type="expression" dxfId="378" priority="10">
      <formula>$R$10="有り"</formula>
    </cfRule>
    <cfRule type="expression" dxfId="377" priority="8">
      <formula>IF(AND($R$10="無し",$T$10&lt;&gt;""),TRUE,FALSE)</formula>
    </cfRule>
  </conditionalFormatting>
  <conditionalFormatting sqref="X4:Y4">
    <cfRule type="containsBlanks" dxfId="376" priority="957">
      <formula>LEN(TRIM(X4))=0</formula>
    </cfRule>
  </conditionalFormatting>
  <conditionalFormatting sqref="X50:Y50">
    <cfRule type="containsBlanks" dxfId="375" priority="919">
      <formula>LEN(TRIM(X50))=0</formula>
    </cfRule>
  </conditionalFormatting>
  <conditionalFormatting sqref="X96:Y96">
    <cfRule type="containsBlanks" dxfId="374" priority="529">
      <formula>LEN(TRIM(X96))=0</formula>
    </cfRule>
  </conditionalFormatting>
  <conditionalFormatting sqref="X142:Y142">
    <cfRule type="containsBlanks" dxfId="373" priority="493">
      <formula>LEN(TRIM(X142))=0</formula>
    </cfRule>
  </conditionalFormatting>
  <conditionalFormatting sqref="X188:Y188">
    <cfRule type="containsBlanks" dxfId="372" priority="457">
      <formula>LEN(TRIM(X188))=0</formula>
    </cfRule>
  </conditionalFormatting>
  <conditionalFormatting sqref="X234:Y234">
    <cfRule type="containsBlanks" dxfId="371" priority="421">
      <formula>LEN(TRIM(X234))=0</formula>
    </cfRule>
  </conditionalFormatting>
  <conditionalFormatting sqref="X280:Y280">
    <cfRule type="containsBlanks" dxfId="370" priority="385">
      <formula>LEN(TRIM(X280))=0</formula>
    </cfRule>
  </conditionalFormatting>
  <conditionalFormatting sqref="X326:Y326">
    <cfRule type="containsBlanks" dxfId="369" priority="349">
      <formula>LEN(TRIM(X326))=0</formula>
    </cfRule>
  </conditionalFormatting>
  <conditionalFormatting sqref="X372:Y372">
    <cfRule type="containsBlanks" dxfId="368" priority="313">
      <formula>LEN(TRIM(X372))=0</formula>
    </cfRule>
  </conditionalFormatting>
  <conditionalFormatting sqref="X418:Y418">
    <cfRule type="containsBlanks" dxfId="367" priority="277">
      <formula>LEN(TRIM(X418))=0</formula>
    </cfRule>
  </conditionalFormatting>
  <conditionalFormatting sqref="AA4:AB4">
    <cfRule type="containsBlanks" dxfId="366" priority="956">
      <formula>LEN(TRIM(AA4))=0</formula>
    </cfRule>
  </conditionalFormatting>
  <conditionalFormatting sqref="AA50:AB50">
    <cfRule type="containsBlanks" dxfId="365" priority="918">
      <formula>LEN(TRIM(AA50))=0</formula>
    </cfRule>
  </conditionalFormatting>
  <conditionalFormatting sqref="AA96:AB96">
    <cfRule type="containsBlanks" dxfId="364" priority="528">
      <formula>LEN(TRIM(AA96))=0</formula>
    </cfRule>
  </conditionalFormatting>
  <conditionalFormatting sqref="AA142:AB142">
    <cfRule type="containsBlanks" dxfId="363" priority="492">
      <formula>LEN(TRIM(AA142))=0</formula>
    </cfRule>
  </conditionalFormatting>
  <conditionalFormatting sqref="AA188:AB188">
    <cfRule type="containsBlanks" dxfId="362" priority="456">
      <formula>LEN(TRIM(AA188))=0</formula>
    </cfRule>
  </conditionalFormatting>
  <conditionalFormatting sqref="AA234:AB234">
    <cfRule type="containsBlanks" dxfId="361" priority="420">
      <formula>LEN(TRIM(AA234))=0</formula>
    </cfRule>
  </conditionalFormatting>
  <conditionalFormatting sqref="AA280:AB280">
    <cfRule type="containsBlanks" dxfId="360" priority="384">
      <formula>LEN(TRIM(AA280))=0</formula>
    </cfRule>
  </conditionalFormatting>
  <conditionalFormatting sqref="AA326:AB326">
    <cfRule type="containsBlanks" dxfId="359" priority="348">
      <formula>LEN(TRIM(AA326))=0</formula>
    </cfRule>
  </conditionalFormatting>
  <conditionalFormatting sqref="AA372:AB372">
    <cfRule type="containsBlanks" dxfId="358" priority="312">
      <formula>LEN(TRIM(AA372))=0</formula>
    </cfRule>
  </conditionalFormatting>
  <conditionalFormatting sqref="AA418:AB418">
    <cfRule type="containsBlanks" dxfId="357" priority="276">
      <formula>LEN(TRIM(AA418))=0</formula>
    </cfRule>
  </conditionalFormatting>
  <pageMargins left="0.70866141732283461" right="0.31496062992125984" top="0.74803149606299213" bottom="0.31496062992125984" header="0.11811023622047244" footer="0"/>
  <pageSetup paperSize="9" orientation="portrait" r:id="rId1"/>
  <headerFooter>
    <oddHeader>&amp;R　　　　【受注番号】　　　　　　　　　　　　　　　　　　　　　　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00000000-0002-0000-0000-000000000000}">
          <x14:formula1>
            <xm:f>バックデータ!$D$4:$D$6</xm:f>
          </x14:formula1>
          <xm:sqref>D7:I7</xm:sqref>
        </x14:dataValidation>
        <x14:dataValidation type="list" allowBlank="1" showInputMessage="1" showErrorMessage="1" xr:uid="{00000000-0002-0000-0000-000001000000}">
          <x14:formula1>
            <xm:f>バックデータ!$A$4:$A$5</xm:f>
          </x14:formula1>
          <xm:sqref>D8:M8 D9:D10 R6:S7 R8:AC9</xm:sqref>
        </x14:dataValidation>
        <x14:dataValidation type="list" allowBlank="1" showInputMessage="1" showErrorMessage="1" xr:uid="{00000000-0002-0000-0000-000002000000}">
          <x14:formula1>
            <xm:f>バックデータ!$E$4:$E$5</xm:f>
          </x14:formula1>
          <xm:sqref>E9:G9</xm:sqref>
        </x14:dataValidation>
        <x14:dataValidation type="list" allowBlank="1" showInputMessage="1" showErrorMessage="1" xr:uid="{00000000-0002-0000-0000-000003000000}">
          <x14:formula1>
            <xm:f>バックデータ!$F$4:$F$5</xm:f>
          </x14:formula1>
          <xm:sqref>E10:G10</xm:sqref>
        </x14:dataValidation>
        <x14:dataValidation type="list" allowBlank="1" showInputMessage="1" showErrorMessage="1" xr:uid="{00000000-0002-0000-0000-000004000000}">
          <x14:formula1>
            <xm:f>バックデータ!$I$4:$I$5</xm:f>
          </x14:formula1>
          <xm:sqref>T6:AC6</xm:sqref>
        </x14:dataValidation>
        <x14:dataValidation type="list" allowBlank="1" showInputMessage="1" showErrorMessage="1" xr:uid="{00000000-0002-0000-0000-000005000000}">
          <x14:formula1>
            <xm:f>バックデータ!$G$4:$G$7</xm:f>
          </x14:formula1>
          <xm:sqref>T7:AC7</xm:sqref>
        </x14:dataValidation>
        <x14:dataValidation type="list" allowBlank="1" showInputMessage="1" showErrorMessage="1" xr:uid="{00000000-0002-0000-0000-000006000000}">
          <x14:formula1>
            <xm:f>バックデータ!$B$4:$B$5</xm:f>
          </x14:formula1>
          <xm:sqref>R10:S10 R11:AC11 R5:S5</xm:sqref>
        </x14:dataValidation>
        <x14:dataValidation type="list" allowBlank="1" showInputMessage="1" showErrorMessage="1" xr:uid="{00000000-0002-0000-0000-000007000000}">
          <x14:formula1>
            <xm:f>バックデータ!$K$4:$K$5</xm:f>
          </x14:formula1>
          <xm:sqref>P61:P65 P383:P387 P429:P433 P107:P111 P153:P157 P199:P203 P245:P249 P291:P295 P337:P341 P15:P19</xm:sqref>
        </x14:dataValidation>
        <x14:dataValidation type="list" allowBlank="1" showInputMessage="1" showErrorMessage="1" xr:uid="{00000000-0002-0000-0000-000008000000}">
          <x14:formula1>
            <xm:f>バックデータ!$L$4:$L$5</xm:f>
          </x14:formula1>
          <xm:sqref>R60:R65 R382:R387 R428:R433 R106:R111 R152:R157 R198:R203 R244:R249 R290:R295 R336:R341 R14:R19</xm:sqref>
        </x14:dataValidation>
        <x14:dataValidation type="list" allowBlank="1" showInputMessage="1" showErrorMessage="1" xr:uid="{00000000-0002-0000-0000-000009000000}">
          <x14:formula1>
            <xm:f>バックデータ!$M$4:$M$5</xm:f>
          </x14:formula1>
          <xm:sqref>V62:V65 V384:V387 V430:V433 V108:V111 V154:V157 V200:V203 V246:V249 V292:V295 V338:V341 V16:V19</xm:sqref>
        </x14:dataValidation>
        <x14:dataValidation type="list" allowBlank="1" showInputMessage="1" showErrorMessage="1" xr:uid="{00000000-0002-0000-0000-00000A000000}">
          <x14:formula1>
            <xm:f>バックデータ!$N$4:$N$8</xm:f>
          </x14:formula1>
          <xm:sqref>W62 W384 W430 W108 W154 W200 W246 W292 W338 W16</xm:sqref>
        </x14:dataValidation>
        <x14:dataValidation type="list" allowBlank="1" showInputMessage="1" showErrorMessage="1" xr:uid="{00000000-0002-0000-0000-00000B000000}">
          <x14:formula1>
            <xm:f>バックデータ!$O$4:$O$6</xm:f>
          </x14:formula1>
          <xm:sqref>W64 W386 W432 W110 W156 W202 W248 W294 W340 W18</xm:sqref>
        </x14:dataValidation>
        <x14:dataValidation type="list" allowBlank="1" showInputMessage="1" showErrorMessage="1" xr:uid="{00000000-0002-0000-0000-00000C000000}">
          <x14:formula1>
            <xm:f>バックデータ!$P$4:$P$5</xm:f>
          </x14:formula1>
          <xm:sqref>Y62 Y384 Y430 Y108 Y154 Y200 Y246 Y292 Y338 Y16</xm:sqref>
        </x14:dataValidation>
        <x14:dataValidation type="list" allowBlank="1" showInputMessage="1" showErrorMessage="1" xr:uid="{00000000-0002-0000-0000-00000D000000}">
          <x14:formula1>
            <xm:f>バックデータ!$R$4:$R$16</xm:f>
          </x14:formula1>
          <xm:sqref>AA59:AB65 AA381:AB387 AA427:AB433 AA105:AB111 AA151:AB157 AA197:AB203 AA243:AB249 AA289:AB295 AA335:AB341 AA13:AB19</xm:sqref>
        </x14:dataValidation>
        <x14:dataValidation type="list" allowBlank="1" showInputMessage="1" showErrorMessage="1" xr:uid="{00000000-0002-0000-0000-00000E000000}">
          <x14:formula1>
            <xm:f>バックデータ!$Q$4:$Q$6</xm:f>
          </x14:formula1>
          <xm:sqref>Z59:Z61 Z381:Z383 Z427:Z429 Z105:Z107 Z151:Z153 Z197:Z199 Z243:Z245 Z289:Z291 Z335:Z337 Z13:Z15</xm:sqref>
        </x14:dataValidation>
        <x14:dataValidation type="list" allowBlank="1" showInputMessage="1" showErrorMessage="1" xr:uid="{00000000-0002-0000-0000-00000F000000}">
          <x14:formula1>
            <xm:f>バックデータ!$C$4:$C$6</xm:f>
          </x14:formula1>
          <xm:sqref>H388:AC407 H20:AC39 H66:AC85 H112:AC131 H158:AC177 H204:AC223 H250:AC269 H296:AC315 H342:AC361 H434:AC453</xm:sqref>
        </x14:dataValidation>
        <x14:dataValidation type="list" allowBlank="1" showInputMessage="1" showErrorMessage="1" xr:uid="{00000000-0002-0000-0000-000010000000}">
          <x14:formula1>
            <xm:f>バックデータ!$S$4:$S$6</xm:f>
          </x14:formula1>
          <xm:sqref>D41</xm:sqref>
        </x14:dataValidation>
        <x14:dataValidation type="list" allowBlank="1" showInputMessage="1" showErrorMessage="1" xr:uid="{00000000-0002-0000-0000-000011000000}">
          <x14:formula1>
            <xm:f>バックデータ!$J$4:$J$7</xm:f>
          </x14:formula1>
          <xm:sqref>D11:G11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60"/>
  <sheetViews>
    <sheetView zoomScale="130" zoomScaleNormal="130" workbookViewId="0">
      <selection activeCell="D2" sqref="D2:M2"/>
    </sheetView>
  </sheetViews>
  <sheetFormatPr defaultRowHeight="13.5" x14ac:dyDescent="0.15"/>
  <cols>
    <col min="1" max="1" width="2.75" style="11" customWidth="1"/>
    <col min="2" max="2" width="3.125" style="11" customWidth="1"/>
    <col min="3" max="5" width="6.25" style="11" customWidth="1"/>
    <col min="6" max="6" width="1.875" style="11" customWidth="1"/>
    <col min="7" max="7" width="6.25" style="11" customWidth="1"/>
    <col min="8" max="29" width="2.75" style="11" customWidth="1"/>
    <col min="30" max="30" width="6.125" style="11" hidden="1" customWidth="1"/>
    <col min="31" max="31" width="9" style="11" customWidth="1"/>
    <col min="32" max="16384" width="9" style="11"/>
  </cols>
  <sheetData>
    <row r="1" spans="1:30" ht="26.25" customHeight="1" thickBot="1" x14ac:dyDescent="0.2">
      <c r="A1" s="130"/>
      <c r="B1" s="131"/>
      <c r="C1" s="131"/>
      <c r="D1" s="131"/>
      <c r="E1" s="131"/>
      <c r="F1" s="131"/>
      <c r="G1" s="131"/>
      <c r="H1" s="132" t="s">
        <v>130</v>
      </c>
      <c r="I1" s="133"/>
      <c r="J1" s="133"/>
      <c r="K1" s="133"/>
      <c r="L1" s="133"/>
      <c r="M1" s="133"/>
      <c r="N1" s="133"/>
      <c r="O1" s="133"/>
      <c r="P1" s="133"/>
      <c r="Q1" s="133"/>
      <c r="R1" s="134">
        <v>1</v>
      </c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5"/>
      <c r="AD1" s="11">
        <f>MAX(R1,R47,R93,R139,R185,R231,R277,R323,R369,R415)*46</f>
        <v>46</v>
      </c>
    </row>
    <row r="2" spans="1:30" ht="22.5" customHeight="1" x14ac:dyDescent="0.15">
      <c r="A2" s="115" t="s">
        <v>0</v>
      </c>
      <c r="B2" s="116"/>
      <c r="C2" s="117"/>
      <c r="D2" s="140"/>
      <c r="E2" s="141"/>
      <c r="F2" s="141"/>
      <c r="G2" s="141"/>
      <c r="H2" s="141"/>
      <c r="I2" s="141"/>
      <c r="J2" s="141"/>
      <c r="K2" s="141"/>
      <c r="L2" s="141"/>
      <c r="M2" s="142"/>
      <c r="N2" s="122" t="s">
        <v>7</v>
      </c>
      <c r="O2" s="123"/>
      <c r="P2" s="123"/>
      <c r="Q2" s="124"/>
      <c r="R2" s="126">
        <f ca="1">YEAR(TODAY())</f>
        <v>2025</v>
      </c>
      <c r="S2" s="143"/>
      <c r="T2" s="143"/>
      <c r="U2" s="143"/>
      <c r="V2" s="143"/>
      <c r="W2" s="24" t="s">
        <v>14</v>
      </c>
      <c r="X2" s="143">
        <f ca="1">MONTH(TODAY())</f>
        <v>7</v>
      </c>
      <c r="Y2" s="143"/>
      <c r="Z2" s="24" t="s">
        <v>170</v>
      </c>
      <c r="AA2" s="143">
        <f ca="1">DAY(TODAY())</f>
        <v>1</v>
      </c>
      <c r="AB2" s="143"/>
      <c r="AC2" s="25" t="s">
        <v>171</v>
      </c>
    </row>
    <row r="3" spans="1:30" ht="22.5" customHeight="1" x14ac:dyDescent="0.15">
      <c r="A3" s="118"/>
      <c r="B3" s="119"/>
      <c r="C3" s="120"/>
      <c r="D3" s="144"/>
      <c r="E3" s="145"/>
      <c r="F3" s="145"/>
      <c r="G3" s="145"/>
      <c r="H3" s="145"/>
      <c r="I3" s="145"/>
      <c r="J3" s="145"/>
      <c r="K3" s="145"/>
      <c r="L3" s="145"/>
      <c r="M3" s="146"/>
      <c r="N3" s="96" t="s">
        <v>8</v>
      </c>
      <c r="O3" s="92"/>
      <c r="P3" s="92"/>
      <c r="Q3" s="93"/>
      <c r="R3" s="105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36"/>
    </row>
    <row r="4" spans="1:30" ht="22.5" customHeight="1" x14ac:dyDescent="0.15">
      <c r="A4" s="91" t="s">
        <v>1</v>
      </c>
      <c r="B4" s="92"/>
      <c r="C4" s="93"/>
      <c r="D4" s="147"/>
      <c r="E4" s="138"/>
      <c r="F4" s="138"/>
      <c r="G4" s="138"/>
      <c r="H4" s="138"/>
      <c r="I4" s="138"/>
      <c r="J4" s="138"/>
      <c r="K4" s="138"/>
      <c r="L4" s="138"/>
      <c r="M4" s="112"/>
      <c r="N4" s="96" t="s">
        <v>9</v>
      </c>
      <c r="O4" s="92"/>
      <c r="P4" s="92"/>
      <c r="Q4" s="93"/>
      <c r="R4" s="105"/>
      <c r="S4" s="110"/>
      <c r="T4" s="110"/>
      <c r="U4" s="110"/>
      <c r="V4" s="110"/>
      <c r="W4" s="22" t="s">
        <v>14</v>
      </c>
      <c r="X4" s="110"/>
      <c r="Y4" s="110"/>
      <c r="Z4" s="22" t="s">
        <v>170</v>
      </c>
      <c r="AA4" s="110"/>
      <c r="AB4" s="110"/>
      <c r="AC4" s="23" t="s">
        <v>171</v>
      </c>
    </row>
    <row r="5" spans="1:30" ht="22.5" customHeight="1" x14ac:dyDescent="0.15">
      <c r="A5" s="91" t="s">
        <v>2</v>
      </c>
      <c r="B5" s="92"/>
      <c r="C5" s="93"/>
      <c r="D5" s="184"/>
      <c r="E5" s="185"/>
      <c r="F5" s="185"/>
      <c r="G5" s="185"/>
      <c r="H5" s="185"/>
      <c r="I5" s="185"/>
      <c r="J5" s="185"/>
      <c r="K5" s="185"/>
      <c r="L5" s="185"/>
      <c r="M5" s="186"/>
      <c r="N5" s="96" t="s">
        <v>10</v>
      </c>
      <c r="O5" s="92"/>
      <c r="P5" s="92"/>
      <c r="Q5" s="93"/>
      <c r="R5" s="105"/>
      <c r="S5" s="111"/>
      <c r="T5" s="148"/>
      <c r="U5" s="149"/>
      <c r="V5" s="149"/>
      <c r="W5" s="149"/>
      <c r="X5" s="149"/>
      <c r="Y5" s="149"/>
      <c r="Z5" s="149"/>
      <c r="AA5" s="149"/>
      <c r="AB5" s="149"/>
      <c r="AC5" s="18"/>
    </row>
    <row r="6" spans="1:30" ht="22.5" customHeight="1" x14ac:dyDescent="0.15">
      <c r="A6" s="91" t="s">
        <v>172</v>
      </c>
      <c r="B6" s="92"/>
      <c r="C6" s="93"/>
      <c r="D6" s="105"/>
      <c r="E6" s="110"/>
      <c r="F6" s="110"/>
      <c r="G6" s="110"/>
      <c r="H6" s="110"/>
      <c r="I6" s="110"/>
      <c r="J6" s="110"/>
      <c r="K6" s="110"/>
      <c r="L6" s="110"/>
      <c r="M6" s="101"/>
      <c r="N6" s="96" t="s">
        <v>11</v>
      </c>
      <c r="O6" s="92"/>
      <c r="P6" s="92"/>
      <c r="Q6" s="93"/>
      <c r="R6" s="105"/>
      <c r="S6" s="111"/>
      <c r="T6" s="109"/>
      <c r="U6" s="110"/>
      <c r="V6" s="110"/>
      <c r="W6" s="110"/>
      <c r="X6" s="110"/>
      <c r="Y6" s="110"/>
      <c r="Z6" s="110"/>
      <c r="AA6" s="110"/>
      <c r="AB6" s="110"/>
      <c r="AC6" s="136"/>
    </row>
    <row r="7" spans="1:30" ht="22.5" customHeight="1" x14ac:dyDescent="0.15">
      <c r="A7" s="102" t="s">
        <v>96</v>
      </c>
      <c r="B7" s="96" t="s">
        <v>3</v>
      </c>
      <c r="C7" s="93"/>
      <c r="D7" s="105"/>
      <c r="E7" s="111"/>
      <c r="F7" s="109"/>
      <c r="G7" s="110"/>
      <c r="H7" s="110"/>
      <c r="I7" s="111"/>
      <c r="J7" s="109"/>
      <c r="K7" s="110"/>
      <c r="L7" s="110"/>
      <c r="M7" s="101"/>
      <c r="N7" s="96" t="s">
        <v>40</v>
      </c>
      <c r="O7" s="92"/>
      <c r="P7" s="92"/>
      <c r="Q7" s="93"/>
      <c r="R7" s="105"/>
      <c r="S7" s="111"/>
      <c r="T7" s="109"/>
      <c r="U7" s="110"/>
      <c r="V7" s="110"/>
      <c r="W7" s="110"/>
      <c r="X7" s="110"/>
      <c r="Y7" s="110"/>
      <c r="Z7" s="110"/>
      <c r="AA7" s="110"/>
      <c r="AB7" s="110"/>
      <c r="AC7" s="136"/>
    </row>
    <row r="8" spans="1:30" ht="22.5" customHeight="1" x14ac:dyDescent="0.15">
      <c r="A8" s="103"/>
      <c r="B8" s="96" t="s">
        <v>0</v>
      </c>
      <c r="C8" s="93"/>
      <c r="D8" s="105"/>
      <c r="E8" s="110"/>
      <c r="F8" s="110"/>
      <c r="G8" s="110"/>
      <c r="H8" s="110"/>
      <c r="I8" s="110"/>
      <c r="J8" s="110"/>
      <c r="K8" s="110"/>
      <c r="L8" s="110"/>
      <c r="M8" s="101"/>
      <c r="N8" s="106" t="s">
        <v>73</v>
      </c>
      <c r="O8" s="96" t="s">
        <v>76</v>
      </c>
      <c r="P8" s="92"/>
      <c r="Q8" s="93"/>
      <c r="R8" s="105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36"/>
    </row>
    <row r="9" spans="1:30" ht="22.5" customHeight="1" x14ac:dyDescent="0.15">
      <c r="A9" s="103"/>
      <c r="B9" s="96" t="s">
        <v>5</v>
      </c>
      <c r="C9" s="93"/>
      <c r="D9" s="26"/>
      <c r="E9" s="109"/>
      <c r="F9" s="110"/>
      <c r="G9" s="111"/>
      <c r="H9" s="187"/>
      <c r="I9" s="188"/>
      <c r="J9" s="188"/>
      <c r="K9" s="188"/>
      <c r="L9" s="188"/>
      <c r="M9" s="189"/>
      <c r="N9" s="107"/>
      <c r="O9" s="96" t="s">
        <v>75</v>
      </c>
      <c r="P9" s="92"/>
      <c r="Q9" s="93"/>
      <c r="R9" s="105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36"/>
    </row>
    <row r="10" spans="1:30" ht="22.5" customHeight="1" x14ac:dyDescent="0.15">
      <c r="A10" s="104"/>
      <c r="B10" s="96" t="s">
        <v>4</v>
      </c>
      <c r="C10" s="93"/>
      <c r="D10" s="26"/>
      <c r="E10" s="109"/>
      <c r="F10" s="110"/>
      <c r="G10" s="111"/>
      <c r="H10" s="187"/>
      <c r="I10" s="188"/>
      <c r="J10" s="188"/>
      <c r="K10" s="188"/>
      <c r="L10" s="188"/>
      <c r="M10" s="189"/>
      <c r="N10" s="107"/>
      <c r="O10" s="96" t="s">
        <v>13</v>
      </c>
      <c r="P10" s="92"/>
      <c r="Q10" s="93"/>
      <c r="R10" s="105"/>
      <c r="S10" s="111"/>
      <c r="T10" s="190"/>
      <c r="U10" s="191"/>
      <c r="V10" s="191"/>
      <c r="W10" s="191"/>
      <c r="X10" s="191"/>
      <c r="Y10" s="191"/>
      <c r="Z10" s="191"/>
      <c r="AA10" s="191"/>
      <c r="AB10" s="191"/>
      <c r="AC10" s="192"/>
    </row>
    <row r="11" spans="1:30" ht="22.5" customHeight="1" x14ac:dyDescent="0.15">
      <c r="A11" s="91" t="s">
        <v>12</v>
      </c>
      <c r="B11" s="92"/>
      <c r="C11" s="93"/>
      <c r="D11" s="26"/>
      <c r="E11" s="30"/>
      <c r="F11" s="109"/>
      <c r="G11" s="111"/>
      <c r="H11" s="109"/>
      <c r="I11" s="110"/>
      <c r="J11" s="110"/>
      <c r="K11" s="110"/>
      <c r="L11" s="110"/>
      <c r="M11" s="101"/>
      <c r="N11" s="108"/>
      <c r="O11" s="96" t="s">
        <v>4</v>
      </c>
      <c r="P11" s="92"/>
      <c r="Q11" s="93"/>
      <c r="R11" s="105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36"/>
    </row>
    <row r="12" spans="1:30" ht="15" customHeight="1" x14ac:dyDescent="0.15">
      <c r="A12" s="77" t="s">
        <v>102</v>
      </c>
      <c r="B12" s="78"/>
      <c r="C12" s="78" t="s">
        <v>20</v>
      </c>
      <c r="D12" s="78"/>
      <c r="E12" s="79" t="s">
        <v>177</v>
      </c>
      <c r="F12" s="78"/>
      <c r="G12" s="78"/>
      <c r="H12" s="96" t="s">
        <v>195</v>
      </c>
      <c r="I12" s="92"/>
      <c r="J12" s="93"/>
      <c r="K12" s="96" t="s">
        <v>31</v>
      </c>
      <c r="L12" s="92"/>
      <c r="M12" s="92"/>
      <c r="N12" s="92"/>
      <c r="O12" s="93"/>
      <c r="P12" s="96" t="s">
        <v>34</v>
      </c>
      <c r="Q12" s="92"/>
      <c r="R12" s="92"/>
      <c r="S12" s="92"/>
      <c r="T12" s="92"/>
      <c r="U12" s="93"/>
      <c r="V12" s="96" t="s">
        <v>23</v>
      </c>
      <c r="W12" s="92"/>
      <c r="X12" s="92"/>
      <c r="Y12" s="92"/>
      <c r="Z12" s="92"/>
      <c r="AA12" s="92"/>
      <c r="AB12" s="92"/>
      <c r="AC12" s="164"/>
    </row>
    <row r="13" spans="1:30" ht="15" customHeight="1" x14ac:dyDescent="0.15">
      <c r="A13" s="77"/>
      <c r="B13" s="78"/>
      <c r="C13" s="78"/>
      <c r="D13" s="78"/>
      <c r="E13" s="78"/>
      <c r="F13" s="78"/>
      <c r="G13" s="78"/>
      <c r="H13" s="72" t="s">
        <v>16</v>
      </c>
      <c r="I13" s="72" t="s">
        <v>17</v>
      </c>
      <c r="J13" s="165" t="s">
        <v>18</v>
      </c>
      <c r="K13" s="74" t="s">
        <v>28</v>
      </c>
      <c r="L13" s="170" t="s">
        <v>19</v>
      </c>
      <c r="M13" s="171"/>
      <c r="N13" s="172"/>
      <c r="O13" s="85" t="s">
        <v>133</v>
      </c>
      <c r="P13" s="170" t="s">
        <v>21</v>
      </c>
      <c r="Q13" s="171"/>
      <c r="R13" s="172"/>
      <c r="S13" s="165" t="s">
        <v>132</v>
      </c>
      <c r="T13" s="74" t="s">
        <v>135</v>
      </c>
      <c r="U13" s="173" t="s">
        <v>149</v>
      </c>
      <c r="V13" s="81" t="s">
        <v>160</v>
      </c>
      <c r="W13" s="81" t="s">
        <v>139</v>
      </c>
      <c r="X13" s="81" t="s">
        <v>154</v>
      </c>
      <c r="Y13" s="81" t="s">
        <v>138</v>
      </c>
      <c r="Z13" s="81" t="s">
        <v>140</v>
      </c>
      <c r="AA13" s="85"/>
      <c r="AB13" s="85"/>
      <c r="AC13" s="86"/>
    </row>
    <row r="14" spans="1:30" ht="15" customHeight="1" x14ac:dyDescent="0.15">
      <c r="A14" s="77"/>
      <c r="B14" s="78"/>
      <c r="C14" s="78"/>
      <c r="D14" s="78"/>
      <c r="E14" s="78"/>
      <c r="F14" s="78"/>
      <c r="G14" s="78"/>
      <c r="H14" s="72"/>
      <c r="I14" s="72"/>
      <c r="J14" s="166"/>
      <c r="K14" s="168"/>
      <c r="L14" s="72" t="s">
        <v>25</v>
      </c>
      <c r="M14" s="81" t="s">
        <v>196</v>
      </c>
      <c r="N14" s="81" t="s">
        <v>197</v>
      </c>
      <c r="O14" s="85"/>
      <c r="P14" s="74" t="s">
        <v>26</v>
      </c>
      <c r="Q14" s="74" t="s">
        <v>131</v>
      </c>
      <c r="R14" s="181" t="s">
        <v>198</v>
      </c>
      <c r="S14" s="166"/>
      <c r="T14" s="168"/>
      <c r="U14" s="174"/>
      <c r="V14" s="175"/>
      <c r="W14" s="175"/>
      <c r="X14" s="175"/>
      <c r="Y14" s="175"/>
      <c r="Z14" s="175"/>
      <c r="AA14" s="85"/>
      <c r="AB14" s="85"/>
      <c r="AC14" s="86"/>
    </row>
    <row r="15" spans="1:30" ht="15" customHeight="1" x14ac:dyDescent="0.15">
      <c r="A15" s="77"/>
      <c r="B15" s="78"/>
      <c r="C15" s="78"/>
      <c r="D15" s="78"/>
      <c r="E15" s="78"/>
      <c r="F15" s="78"/>
      <c r="G15" s="78"/>
      <c r="H15" s="72"/>
      <c r="I15" s="72"/>
      <c r="J15" s="166"/>
      <c r="K15" s="168"/>
      <c r="L15" s="72"/>
      <c r="M15" s="175"/>
      <c r="N15" s="82"/>
      <c r="O15" s="85"/>
      <c r="P15" s="168"/>
      <c r="Q15" s="168"/>
      <c r="R15" s="182"/>
      <c r="S15" s="166"/>
      <c r="T15" s="168"/>
      <c r="U15" s="174"/>
      <c r="V15" s="175"/>
      <c r="W15" s="175"/>
      <c r="X15" s="175"/>
      <c r="Y15" s="175"/>
      <c r="Z15" s="175"/>
      <c r="AA15" s="85"/>
      <c r="AB15" s="85"/>
      <c r="AC15" s="86"/>
    </row>
    <row r="16" spans="1:30" ht="15" customHeight="1" x14ac:dyDescent="0.15">
      <c r="A16" s="77"/>
      <c r="B16" s="78"/>
      <c r="C16" s="78"/>
      <c r="D16" s="78"/>
      <c r="E16" s="78"/>
      <c r="F16" s="78"/>
      <c r="G16" s="78"/>
      <c r="H16" s="72"/>
      <c r="I16" s="72"/>
      <c r="J16" s="166"/>
      <c r="K16" s="168"/>
      <c r="L16" s="72"/>
      <c r="M16" s="175"/>
      <c r="N16" s="82"/>
      <c r="O16" s="85"/>
      <c r="P16" s="168"/>
      <c r="Q16" s="168"/>
      <c r="R16" s="182"/>
      <c r="S16" s="166"/>
      <c r="T16" s="168"/>
      <c r="U16" s="178" t="s">
        <v>141</v>
      </c>
      <c r="V16" s="175"/>
      <c r="W16" s="175"/>
      <c r="X16" s="175"/>
      <c r="Y16" s="175"/>
      <c r="Z16" s="175"/>
      <c r="AA16" s="85"/>
      <c r="AB16" s="85"/>
      <c r="AC16" s="86"/>
    </row>
    <row r="17" spans="1:29" ht="15" customHeight="1" x14ac:dyDescent="0.15">
      <c r="A17" s="77"/>
      <c r="B17" s="78"/>
      <c r="C17" s="78"/>
      <c r="D17" s="78"/>
      <c r="E17" s="78"/>
      <c r="F17" s="78"/>
      <c r="G17" s="78"/>
      <c r="H17" s="72"/>
      <c r="I17" s="72"/>
      <c r="J17" s="166"/>
      <c r="K17" s="168"/>
      <c r="L17" s="72"/>
      <c r="M17" s="175"/>
      <c r="N17" s="82"/>
      <c r="O17" s="85"/>
      <c r="P17" s="168"/>
      <c r="Q17" s="168"/>
      <c r="R17" s="182"/>
      <c r="S17" s="166"/>
      <c r="T17" s="168"/>
      <c r="U17" s="179"/>
      <c r="V17" s="175"/>
      <c r="W17" s="175"/>
      <c r="X17" s="175"/>
      <c r="Y17" s="175"/>
      <c r="Z17" s="175"/>
      <c r="AA17" s="85"/>
      <c r="AB17" s="85"/>
      <c r="AC17" s="86"/>
    </row>
    <row r="18" spans="1:29" ht="15" customHeight="1" x14ac:dyDescent="0.15">
      <c r="A18" s="77"/>
      <c r="B18" s="78"/>
      <c r="C18" s="78"/>
      <c r="D18" s="78"/>
      <c r="E18" s="78"/>
      <c r="F18" s="78"/>
      <c r="G18" s="78"/>
      <c r="H18" s="72"/>
      <c r="I18" s="72"/>
      <c r="J18" s="166"/>
      <c r="K18" s="168"/>
      <c r="L18" s="72"/>
      <c r="M18" s="175"/>
      <c r="N18" s="82"/>
      <c r="O18" s="85"/>
      <c r="P18" s="168"/>
      <c r="Q18" s="168"/>
      <c r="R18" s="182"/>
      <c r="S18" s="166"/>
      <c r="T18" s="168"/>
      <c r="U18" s="179"/>
      <c r="V18" s="175"/>
      <c r="W18" s="175"/>
      <c r="X18" s="175"/>
      <c r="Y18" s="175"/>
      <c r="Z18" s="175"/>
      <c r="AA18" s="85"/>
      <c r="AB18" s="85"/>
      <c r="AC18" s="86"/>
    </row>
    <row r="19" spans="1:29" ht="7.5" customHeight="1" x14ac:dyDescent="0.15">
      <c r="A19" s="77"/>
      <c r="B19" s="78"/>
      <c r="C19" s="78"/>
      <c r="D19" s="78"/>
      <c r="E19" s="78"/>
      <c r="F19" s="78"/>
      <c r="G19" s="78"/>
      <c r="H19" s="72"/>
      <c r="I19" s="72"/>
      <c r="J19" s="167"/>
      <c r="K19" s="169"/>
      <c r="L19" s="72"/>
      <c r="M19" s="176"/>
      <c r="N19" s="177"/>
      <c r="O19" s="85"/>
      <c r="P19" s="169"/>
      <c r="Q19" s="169"/>
      <c r="R19" s="183"/>
      <c r="S19" s="167"/>
      <c r="T19" s="169"/>
      <c r="U19" s="180"/>
      <c r="V19" s="176"/>
      <c r="W19" s="176"/>
      <c r="X19" s="176"/>
      <c r="Y19" s="176"/>
      <c r="Z19" s="176"/>
      <c r="AA19" s="85"/>
      <c r="AB19" s="85"/>
      <c r="AC19" s="86"/>
    </row>
    <row r="20" spans="1:29" ht="18" customHeight="1" x14ac:dyDescent="0.15">
      <c r="A20" s="70"/>
      <c r="B20" s="71"/>
      <c r="C20" s="62"/>
      <c r="D20" s="62"/>
      <c r="E20" s="15"/>
      <c r="F20" s="17" t="s">
        <v>24</v>
      </c>
      <c r="G20" s="16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9"/>
    </row>
    <row r="21" spans="1:29" ht="18" customHeight="1" x14ac:dyDescent="0.15">
      <c r="A21" s="70"/>
      <c r="B21" s="71"/>
      <c r="C21" s="62"/>
      <c r="D21" s="62"/>
      <c r="E21" s="15"/>
      <c r="F21" s="17" t="s">
        <v>24</v>
      </c>
      <c r="G21" s="16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9"/>
    </row>
    <row r="22" spans="1:29" ht="18" customHeight="1" x14ac:dyDescent="0.15">
      <c r="A22" s="70"/>
      <c r="B22" s="71"/>
      <c r="C22" s="62"/>
      <c r="D22" s="62"/>
      <c r="E22" s="15"/>
      <c r="F22" s="17" t="s">
        <v>24</v>
      </c>
      <c r="G22" s="16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9"/>
    </row>
    <row r="23" spans="1:29" ht="18" customHeight="1" x14ac:dyDescent="0.15">
      <c r="A23" s="70"/>
      <c r="B23" s="71"/>
      <c r="C23" s="62"/>
      <c r="D23" s="62"/>
      <c r="E23" s="15"/>
      <c r="F23" s="17" t="s">
        <v>24</v>
      </c>
      <c r="G23" s="16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9"/>
    </row>
    <row r="24" spans="1:29" ht="18" customHeight="1" x14ac:dyDescent="0.15">
      <c r="A24" s="70"/>
      <c r="B24" s="71"/>
      <c r="C24" s="62"/>
      <c r="D24" s="62"/>
      <c r="E24" s="15"/>
      <c r="F24" s="17" t="s">
        <v>24</v>
      </c>
      <c r="G24" s="16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9"/>
    </row>
    <row r="25" spans="1:29" ht="18" customHeight="1" x14ac:dyDescent="0.15">
      <c r="A25" s="70"/>
      <c r="B25" s="71"/>
      <c r="C25" s="62"/>
      <c r="D25" s="62"/>
      <c r="E25" s="15"/>
      <c r="F25" s="17" t="s">
        <v>24</v>
      </c>
      <c r="G25" s="16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9"/>
    </row>
    <row r="26" spans="1:29" ht="18" customHeight="1" x14ac:dyDescent="0.15">
      <c r="A26" s="70"/>
      <c r="B26" s="71"/>
      <c r="C26" s="62"/>
      <c r="D26" s="62"/>
      <c r="E26" s="15"/>
      <c r="F26" s="17" t="s">
        <v>24</v>
      </c>
      <c r="G26" s="16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9"/>
    </row>
    <row r="27" spans="1:29" ht="18" customHeight="1" x14ac:dyDescent="0.15">
      <c r="A27" s="70"/>
      <c r="B27" s="71"/>
      <c r="C27" s="62"/>
      <c r="D27" s="62"/>
      <c r="E27" s="15"/>
      <c r="F27" s="17" t="s">
        <v>24</v>
      </c>
      <c r="G27" s="16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9"/>
    </row>
    <row r="28" spans="1:29" ht="18" customHeight="1" x14ac:dyDescent="0.15">
      <c r="A28" s="70"/>
      <c r="B28" s="71"/>
      <c r="C28" s="62"/>
      <c r="D28" s="62"/>
      <c r="E28" s="15"/>
      <c r="F28" s="17" t="s">
        <v>24</v>
      </c>
      <c r="G28" s="16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9"/>
    </row>
    <row r="29" spans="1:29" ht="18" customHeight="1" x14ac:dyDescent="0.15">
      <c r="A29" s="70"/>
      <c r="B29" s="71"/>
      <c r="C29" s="62"/>
      <c r="D29" s="62"/>
      <c r="E29" s="15"/>
      <c r="F29" s="17" t="s">
        <v>24</v>
      </c>
      <c r="G29" s="16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9"/>
    </row>
    <row r="30" spans="1:29" ht="18" customHeight="1" x14ac:dyDescent="0.15">
      <c r="A30" s="61"/>
      <c r="B30" s="62"/>
      <c r="C30" s="62"/>
      <c r="D30" s="62"/>
      <c r="E30" s="15"/>
      <c r="F30" s="17" t="s">
        <v>24</v>
      </c>
      <c r="G30" s="16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9"/>
    </row>
    <row r="31" spans="1:29" ht="18" customHeight="1" x14ac:dyDescent="0.15">
      <c r="A31" s="61"/>
      <c r="B31" s="62"/>
      <c r="C31" s="62"/>
      <c r="D31" s="62"/>
      <c r="E31" s="15"/>
      <c r="F31" s="17" t="s">
        <v>24</v>
      </c>
      <c r="G31" s="16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9"/>
    </row>
    <row r="32" spans="1:29" ht="18" customHeight="1" x14ac:dyDescent="0.15">
      <c r="A32" s="61"/>
      <c r="B32" s="62"/>
      <c r="C32" s="62"/>
      <c r="D32" s="62"/>
      <c r="E32" s="15"/>
      <c r="F32" s="17" t="s">
        <v>24</v>
      </c>
      <c r="G32" s="16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9"/>
    </row>
    <row r="33" spans="1:29" ht="18" customHeight="1" x14ac:dyDescent="0.15">
      <c r="A33" s="61"/>
      <c r="B33" s="62"/>
      <c r="C33" s="62"/>
      <c r="D33" s="62"/>
      <c r="E33" s="15"/>
      <c r="F33" s="17" t="s">
        <v>24</v>
      </c>
      <c r="G33" s="16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9"/>
    </row>
    <row r="34" spans="1:29" ht="18" customHeight="1" x14ac:dyDescent="0.15">
      <c r="A34" s="61"/>
      <c r="B34" s="62"/>
      <c r="C34" s="62"/>
      <c r="D34" s="62"/>
      <c r="E34" s="15"/>
      <c r="F34" s="17" t="s">
        <v>24</v>
      </c>
      <c r="G34" s="16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9"/>
    </row>
    <row r="35" spans="1:29" ht="18" customHeight="1" x14ac:dyDescent="0.15">
      <c r="A35" s="61"/>
      <c r="B35" s="62"/>
      <c r="C35" s="62"/>
      <c r="D35" s="62"/>
      <c r="E35" s="15"/>
      <c r="F35" s="17" t="s">
        <v>24</v>
      </c>
      <c r="G35" s="16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9"/>
    </row>
    <row r="36" spans="1:29" ht="18" customHeight="1" x14ac:dyDescent="0.15">
      <c r="A36" s="61"/>
      <c r="B36" s="62"/>
      <c r="C36" s="62"/>
      <c r="D36" s="62"/>
      <c r="E36" s="15"/>
      <c r="F36" s="17" t="s">
        <v>24</v>
      </c>
      <c r="G36" s="16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9"/>
    </row>
    <row r="37" spans="1:29" ht="18" customHeight="1" x14ac:dyDescent="0.15">
      <c r="A37" s="61"/>
      <c r="B37" s="62"/>
      <c r="C37" s="62"/>
      <c r="D37" s="62"/>
      <c r="E37" s="15"/>
      <c r="F37" s="17" t="s">
        <v>24</v>
      </c>
      <c r="G37" s="16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9"/>
    </row>
    <row r="38" spans="1:29" ht="18" customHeight="1" x14ac:dyDescent="0.15">
      <c r="A38" s="61"/>
      <c r="B38" s="62"/>
      <c r="C38" s="62"/>
      <c r="D38" s="62"/>
      <c r="E38" s="15"/>
      <c r="F38" s="17" t="s">
        <v>24</v>
      </c>
      <c r="G38" s="16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9"/>
    </row>
    <row r="39" spans="1:29" ht="18" customHeight="1" x14ac:dyDescent="0.15">
      <c r="A39" s="61"/>
      <c r="B39" s="62"/>
      <c r="C39" s="62"/>
      <c r="D39" s="62"/>
      <c r="E39" s="15"/>
      <c r="F39" s="17" t="s">
        <v>24</v>
      </c>
      <c r="G39" s="16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9"/>
    </row>
    <row r="40" spans="1:29" ht="18" customHeight="1" x14ac:dyDescent="0.15">
      <c r="A40" s="63" t="s">
        <v>121</v>
      </c>
      <c r="B40" s="64"/>
      <c r="C40" s="65" t="str">
        <f>IF(COUNTA(C20:D39)&lt;&gt;0,COUNTA(C20:D39),"")</f>
        <v/>
      </c>
      <c r="D40" s="65"/>
      <c r="E40" s="65"/>
      <c r="F40" s="65"/>
      <c r="G40" s="65"/>
      <c r="H40" s="10" t="str">
        <f>IF(COUNTA(H20:H39)=0,"",COUNTA(H20:H39))</f>
        <v/>
      </c>
      <c r="I40" s="10" t="str">
        <f t="shared" ref="I40:AB40" si="0">IF(COUNTA(I20:I39)=0,"",COUNTA(I20:I39))</f>
        <v/>
      </c>
      <c r="J40" s="10" t="str">
        <f t="shared" si="0"/>
        <v/>
      </c>
      <c r="K40" s="10" t="str">
        <f t="shared" si="0"/>
        <v/>
      </c>
      <c r="L40" s="10" t="str">
        <f t="shared" si="0"/>
        <v/>
      </c>
      <c r="M40" s="10" t="str">
        <f t="shared" si="0"/>
        <v/>
      </c>
      <c r="N40" s="10" t="str">
        <f t="shared" si="0"/>
        <v/>
      </c>
      <c r="O40" s="10" t="str">
        <f t="shared" si="0"/>
        <v/>
      </c>
      <c r="P40" s="10" t="str">
        <f t="shared" si="0"/>
        <v/>
      </c>
      <c r="Q40" s="10" t="str">
        <f t="shared" si="0"/>
        <v/>
      </c>
      <c r="R40" s="10" t="str">
        <f t="shared" si="0"/>
        <v/>
      </c>
      <c r="S40" s="10" t="str">
        <f t="shared" si="0"/>
        <v/>
      </c>
      <c r="T40" s="10" t="str">
        <f t="shared" si="0"/>
        <v/>
      </c>
      <c r="U40" s="10" t="str">
        <f t="shared" si="0"/>
        <v/>
      </c>
      <c r="V40" s="10" t="str">
        <f t="shared" si="0"/>
        <v/>
      </c>
      <c r="W40" s="10" t="str">
        <f t="shared" si="0"/>
        <v/>
      </c>
      <c r="X40" s="10" t="str">
        <f t="shared" si="0"/>
        <v/>
      </c>
      <c r="Y40" s="10" t="str">
        <f t="shared" si="0"/>
        <v/>
      </c>
      <c r="Z40" s="10" t="str">
        <f t="shared" si="0"/>
        <v/>
      </c>
      <c r="AA40" s="10" t="str">
        <f t="shared" si="0"/>
        <v/>
      </c>
      <c r="AB40" s="10" t="str">
        <f t="shared" si="0"/>
        <v/>
      </c>
      <c r="AC40" s="21" t="str">
        <f>IF(COUNTA(AC20:AC39)=0,"",COUNTA(AC20:AC39))</f>
        <v/>
      </c>
    </row>
    <row r="41" spans="1:29" ht="15" customHeight="1" x14ac:dyDescent="0.15">
      <c r="A41" s="66" t="str">
        <f>IF(COUNTA(U20:U39)&lt;&gt;0,"基準拘束圧","")</f>
        <v/>
      </c>
      <c r="B41" s="67"/>
      <c r="C41" s="67"/>
      <c r="D41" s="163" t="s">
        <v>169</v>
      </c>
      <c r="E41" s="163"/>
      <c r="F41" s="163"/>
      <c r="G41" s="20"/>
      <c r="H41" s="67" t="s">
        <v>185</v>
      </c>
      <c r="I41" s="67"/>
      <c r="J41" s="8" t="s">
        <v>127</v>
      </c>
      <c r="K41" s="8" t="s">
        <v>116</v>
      </c>
      <c r="L41" s="69"/>
      <c r="M41" s="69"/>
      <c r="N41" s="69"/>
      <c r="O41" s="69"/>
      <c r="P41" s="69"/>
      <c r="Q41" s="69"/>
      <c r="R41" s="69"/>
      <c r="S41" s="8" t="s">
        <v>188</v>
      </c>
      <c r="T41" s="8" t="s">
        <v>117</v>
      </c>
      <c r="U41" s="8" t="s">
        <v>116</v>
      </c>
      <c r="V41" s="69"/>
      <c r="W41" s="69"/>
      <c r="X41" s="69"/>
      <c r="Y41" s="69"/>
      <c r="Z41" s="69"/>
      <c r="AA41" s="69"/>
      <c r="AB41" s="69"/>
      <c r="AC41" s="9" t="s">
        <v>15</v>
      </c>
    </row>
    <row r="42" spans="1:29" ht="15" customHeight="1" x14ac:dyDescent="0.15">
      <c r="A42" s="50" t="s">
        <v>192</v>
      </c>
      <c r="B42" s="51"/>
      <c r="C42" s="51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3"/>
    </row>
    <row r="43" spans="1:29" ht="15" customHeight="1" x14ac:dyDescent="0.15">
      <c r="A43" s="54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6"/>
    </row>
    <row r="44" spans="1:29" ht="15" customHeight="1" x14ac:dyDescent="0.15">
      <c r="A44" s="54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6"/>
    </row>
    <row r="45" spans="1:29" ht="15" customHeight="1" x14ac:dyDescent="0.15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6"/>
    </row>
    <row r="46" spans="1:29" ht="15" customHeight="1" thickBot="1" x14ac:dyDescent="0.2">
      <c r="A46" s="57" t="s">
        <v>193</v>
      </c>
      <c r="B46" s="58"/>
      <c r="C46" s="58"/>
      <c r="D46" s="59" t="s">
        <v>205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60"/>
    </row>
    <row r="47" spans="1:29" ht="26.25" customHeight="1" thickBot="1" x14ac:dyDescent="0.2">
      <c r="A47" s="130"/>
      <c r="B47" s="131"/>
      <c r="C47" s="131"/>
      <c r="D47" s="131"/>
      <c r="E47" s="131"/>
      <c r="F47" s="131"/>
      <c r="G47" s="131"/>
      <c r="H47" s="132" t="s">
        <v>130</v>
      </c>
      <c r="I47" s="133"/>
      <c r="J47" s="133"/>
      <c r="K47" s="133"/>
      <c r="L47" s="133"/>
      <c r="M47" s="133"/>
      <c r="N47" s="133"/>
      <c r="O47" s="133"/>
      <c r="P47" s="133"/>
      <c r="Q47" s="133"/>
      <c r="R47" s="134" t="str">
        <f>IF(C66&lt;&gt;"",R1+1,"")</f>
        <v/>
      </c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5"/>
    </row>
    <row r="48" spans="1:29" ht="22.5" customHeight="1" x14ac:dyDescent="0.15">
      <c r="A48" s="152" t="s">
        <v>0</v>
      </c>
      <c r="B48" s="153"/>
      <c r="C48" s="153"/>
      <c r="D48" s="121" t="str">
        <f>IF($D2&lt;&gt;"",$D2,"")</f>
        <v/>
      </c>
      <c r="E48" s="121"/>
      <c r="F48" s="121"/>
      <c r="G48" s="121"/>
      <c r="H48" s="121"/>
      <c r="I48" s="121"/>
      <c r="J48" s="121"/>
      <c r="K48" s="121"/>
      <c r="L48" s="121"/>
      <c r="M48" s="121"/>
      <c r="N48" s="153" t="s">
        <v>7</v>
      </c>
      <c r="O48" s="153"/>
      <c r="P48" s="153"/>
      <c r="Q48" s="153"/>
      <c r="R48" s="125">
        <f ca="1">YEAR(TODAY())</f>
        <v>2025</v>
      </c>
      <c r="S48" s="125"/>
      <c r="T48" s="125"/>
      <c r="U48" s="125"/>
      <c r="V48" s="126"/>
      <c r="W48" s="24" t="s">
        <v>14</v>
      </c>
      <c r="X48" s="127">
        <f ca="1">MONTH(TODAY())</f>
        <v>7</v>
      </c>
      <c r="Y48" s="126"/>
      <c r="Z48" s="24" t="s">
        <v>170</v>
      </c>
      <c r="AA48" s="127">
        <f ca="1">DAY(TODAY())</f>
        <v>1</v>
      </c>
      <c r="AB48" s="126"/>
      <c r="AC48" s="25" t="s">
        <v>171</v>
      </c>
    </row>
    <row r="49" spans="1:29" ht="22.5" customHeight="1" x14ac:dyDescent="0.15">
      <c r="A49" s="154"/>
      <c r="B49" s="80"/>
      <c r="C49" s="80"/>
      <c r="D49" s="128" t="str">
        <f>IF($D3&lt;&gt;"",$D3,"")</f>
        <v/>
      </c>
      <c r="E49" s="128"/>
      <c r="F49" s="128"/>
      <c r="G49" s="128"/>
      <c r="H49" s="128"/>
      <c r="I49" s="128"/>
      <c r="J49" s="128"/>
      <c r="K49" s="128"/>
      <c r="L49" s="128"/>
      <c r="M49" s="128"/>
      <c r="N49" s="80" t="s">
        <v>8</v>
      </c>
      <c r="O49" s="80"/>
      <c r="P49" s="80"/>
      <c r="Q49" s="80"/>
      <c r="R49" s="97" t="str">
        <f t="shared" ref="R49:R57" si="1">IF($R3&lt;&gt;"",$R3,"")</f>
        <v/>
      </c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8"/>
    </row>
    <row r="50" spans="1:29" ht="22.5" customHeight="1" x14ac:dyDescent="0.15">
      <c r="A50" s="154" t="s">
        <v>1</v>
      </c>
      <c r="B50" s="80"/>
      <c r="C50" s="80"/>
      <c r="D50" s="113" t="str">
        <f>IF($D4&lt;&gt;"",$D4,"")</f>
        <v/>
      </c>
      <c r="E50" s="113"/>
      <c r="F50" s="113"/>
      <c r="G50" s="113"/>
      <c r="H50" s="113"/>
      <c r="I50" s="113"/>
      <c r="J50" s="113"/>
      <c r="K50" s="113"/>
      <c r="L50" s="113"/>
      <c r="M50" s="113"/>
      <c r="N50" s="80" t="s">
        <v>9</v>
      </c>
      <c r="O50" s="80"/>
      <c r="P50" s="80"/>
      <c r="Q50" s="80"/>
      <c r="R50" s="97" t="str">
        <f t="shared" si="1"/>
        <v/>
      </c>
      <c r="S50" s="97"/>
      <c r="T50" s="97"/>
      <c r="U50" s="97"/>
      <c r="V50" s="105"/>
      <c r="W50" s="22" t="s">
        <v>14</v>
      </c>
      <c r="X50" s="101" t="str">
        <f>IF($X4&lt;&gt;"",$X4,"")</f>
        <v/>
      </c>
      <c r="Y50" s="105"/>
      <c r="Z50" s="22" t="s">
        <v>170</v>
      </c>
      <c r="AA50" s="101" t="str">
        <f>IF($AA4&lt;&gt;"",$AA4,"")</f>
        <v/>
      </c>
      <c r="AB50" s="105"/>
      <c r="AC50" s="23" t="s">
        <v>171</v>
      </c>
    </row>
    <row r="51" spans="1:29" ht="22.5" customHeight="1" x14ac:dyDescent="0.15">
      <c r="A51" s="154" t="s">
        <v>2</v>
      </c>
      <c r="B51" s="80"/>
      <c r="C51" s="80"/>
      <c r="D51" s="97" t="str">
        <f>IF($D5&lt;&gt;"",$D5&amp;" 様","")</f>
        <v/>
      </c>
      <c r="E51" s="97"/>
      <c r="F51" s="97"/>
      <c r="G51" s="97"/>
      <c r="H51" s="97"/>
      <c r="I51" s="97"/>
      <c r="J51" s="97"/>
      <c r="K51" s="97"/>
      <c r="L51" s="97"/>
      <c r="M51" s="97"/>
      <c r="N51" s="80" t="s">
        <v>10</v>
      </c>
      <c r="O51" s="80"/>
      <c r="P51" s="80"/>
      <c r="Q51" s="80"/>
      <c r="R51" s="105" t="str">
        <f t="shared" si="1"/>
        <v/>
      </c>
      <c r="S51" s="111"/>
      <c r="T51" s="148" t="str">
        <f>IF($T5&lt;&gt;"",$T5,"")</f>
        <v/>
      </c>
      <c r="U51" s="149"/>
      <c r="V51" s="149"/>
      <c r="W51" s="149"/>
      <c r="X51" s="149"/>
      <c r="Y51" s="149"/>
      <c r="Z51" s="149"/>
      <c r="AA51" s="149"/>
      <c r="AB51" s="149"/>
      <c r="AC51" s="18" t="str">
        <f>IF(R51="無し","","頃")</f>
        <v>頃</v>
      </c>
    </row>
    <row r="52" spans="1:29" ht="22.5" customHeight="1" x14ac:dyDescent="0.15">
      <c r="A52" s="154" t="s">
        <v>172</v>
      </c>
      <c r="B52" s="80"/>
      <c r="C52" s="80"/>
      <c r="D52" s="97" t="str">
        <f t="shared" ref="D52:D56" si="2">IF($D6&lt;&gt;"",$D6,"")</f>
        <v/>
      </c>
      <c r="E52" s="97"/>
      <c r="F52" s="97"/>
      <c r="G52" s="97"/>
      <c r="H52" s="97"/>
      <c r="I52" s="97"/>
      <c r="J52" s="97"/>
      <c r="K52" s="97"/>
      <c r="L52" s="97"/>
      <c r="M52" s="97"/>
      <c r="N52" s="80" t="s">
        <v>11</v>
      </c>
      <c r="O52" s="80"/>
      <c r="P52" s="80"/>
      <c r="Q52" s="80"/>
      <c r="R52" s="105" t="str">
        <f t="shared" si="1"/>
        <v/>
      </c>
      <c r="S52" s="111"/>
      <c r="T52" s="109" t="str">
        <f>IF($T6&lt;&gt;"",$T6,"")</f>
        <v/>
      </c>
      <c r="U52" s="110"/>
      <c r="V52" s="110"/>
      <c r="W52" s="110"/>
      <c r="X52" s="110"/>
      <c r="Y52" s="110"/>
      <c r="Z52" s="110"/>
      <c r="AA52" s="110"/>
      <c r="AB52" s="110"/>
      <c r="AC52" s="136"/>
    </row>
    <row r="53" spans="1:29" ht="22.5" customHeight="1" x14ac:dyDescent="0.15">
      <c r="A53" s="150" t="s">
        <v>96</v>
      </c>
      <c r="B53" s="80" t="s">
        <v>3</v>
      </c>
      <c r="C53" s="80"/>
      <c r="D53" s="97" t="str">
        <f t="shared" si="2"/>
        <v/>
      </c>
      <c r="E53" s="105"/>
      <c r="F53" s="95" t="str">
        <f>IF($F7&lt;&gt;"",$F7,"")</f>
        <v/>
      </c>
      <c r="G53" s="97"/>
      <c r="H53" s="97"/>
      <c r="I53" s="100"/>
      <c r="J53" s="101" t="str">
        <f>IF($J7&lt;&gt;"",$J7,"")</f>
        <v/>
      </c>
      <c r="K53" s="97"/>
      <c r="L53" s="97"/>
      <c r="M53" s="97"/>
      <c r="N53" s="80" t="s">
        <v>40</v>
      </c>
      <c r="O53" s="80"/>
      <c r="P53" s="80"/>
      <c r="Q53" s="80"/>
      <c r="R53" s="105" t="str">
        <f t="shared" si="1"/>
        <v/>
      </c>
      <c r="S53" s="111"/>
      <c r="T53" s="109" t="str">
        <f>IF($T7&lt;&gt;"",$T7,"")</f>
        <v/>
      </c>
      <c r="U53" s="110"/>
      <c r="V53" s="110"/>
      <c r="W53" s="110"/>
      <c r="X53" s="110"/>
      <c r="Y53" s="110"/>
      <c r="Z53" s="110"/>
      <c r="AA53" s="110"/>
      <c r="AB53" s="110"/>
      <c r="AC53" s="136"/>
    </row>
    <row r="54" spans="1:29" ht="22.5" customHeight="1" x14ac:dyDescent="0.15">
      <c r="A54" s="151"/>
      <c r="B54" s="80" t="s">
        <v>0</v>
      </c>
      <c r="C54" s="80"/>
      <c r="D54" s="97" t="str">
        <f t="shared" si="2"/>
        <v/>
      </c>
      <c r="E54" s="97"/>
      <c r="F54" s="97"/>
      <c r="G54" s="97"/>
      <c r="H54" s="97"/>
      <c r="I54" s="97"/>
      <c r="J54" s="97"/>
      <c r="K54" s="97"/>
      <c r="L54" s="97"/>
      <c r="M54" s="97"/>
      <c r="N54" s="161" t="s">
        <v>73</v>
      </c>
      <c r="O54" s="80" t="s">
        <v>76</v>
      </c>
      <c r="P54" s="80"/>
      <c r="Q54" s="80"/>
      <c r="R54" s="105" t="str">
        <f t="shared" si="1"/>
        <v/>
      </c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36"/>
    </row>
    <row r="55" spans="1:29" ht="22.5" customHeight="1" x14ac:dyDescent="0.15">
      <c r="A55" s="151"/>
      <c r="B55" s="80" t="s">
        <v>5</v>
      </c>
      <c r="C55" s="80"/>
      <c r="D55" s="13" t="str">
        <f t="shared" si="2"/>
        <v/>
      </c>
      <c r="E55" s="109" t="str">
        <f>IF($E9&lt;&gt;"",$E9,"")</f>
        <v/>
      </c>
      <c r="F55" s="110"/>
      <c r="G55" s="111"/>
      <c r="H55" s="109" t="str">
        <f>IF($H9&lt;&gt;"",$H9,"")</f>
        <v/>
      </c>
      <c r="I55" s="110"/>
      <c r="J55" s="110"/>
      <c r="K55" s="110"/>
      <c r="L55" s="110"/>
      <c r="M55" s="101"/>
      <c r="N55" s="162"/>
      <c r="O55" s="80" t="s">
        <v>75</v>
      </c>
      <c r="P55" s="80"/>
      <c r="Q55" s="80"/>
      <c r="R55" s="105" t="str">
        <f t="shared" si="1"/>
        <v/>
      </c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36"/>
    </row>
    <row r="56" spans="1:29" ht="22.5" customHeight="1" x14ac:dyDescent="0.15">
      <c r="A56" s="151"/>
      <c r="B56" s="80" t="s">
        <v>4</v>
      </c>
      <c r="C56" s="80"/>
      <c r="D56" s="13" t="str">
        <f t="shared" si="2"/>
        <v/>
      </c>
      <c r="E56" s="109" t="str">
        <f>IF($E10&lt;&gt;"",$E10,"")</f>
        <v/>
      </c>
      <c r="F56" s="110"/>
      <c r="G56" s="111"/>
      <c r="H56" s="109" t="str">
        <f>IF($H10&lt;&gt;"",$H10,"")</f>
        <v/>
      </c>
      <c r="I56" s="110"/>
      <c r="J56" s="110"/>
      <c r="K56" s="110"/>
      <c r="L56" s="110"/>
      <c r="M56" s="101"/>
      <c r="N56" s="162"/>
      <c r="O56" s="80" t="s">
        <v>13</v>
      </c>
      <c r="P56" s="80"/>
      <c r="Q56" s="80"/>
      <c r="R56" s="105" t="str">
        <f>IF($R10&lt;&gt;"",$R10,"")</f>
        <v/>
      </c>
      <c r="S56" s="111"/>
      <c r="T56" s="137" t="str">
        <f>IF($T10&lt;&gt;"",$T10,"")</f>
        <v/>
      </c>
      <c r="U56" s="138"/>
      <c r="V56" s="138"/>
      <c r="W56" s="138"/>
      <c r="X56" s="138"/>
      <c r="Y56" s="138"/>
      <c r="Z56" s="138"/>
      <c r="AA56" s="138"/>
      <c r="AB56" s="138"/>
      <c r="AC56" s="139"/>
    </row>
    <row r="57" spans="1:29" ht="22.5" customHeight="1" x14ac:dyDescent="0.15">
      <c r="A57" s="154" t="s">
        <v>12</v>
      </c>
      <c r="B57" s="80"/>
      <c r="C57" s="80"/>
      <c r="D57" s="26" t="str">
        <f>IF($D11&lt;&gt;"",$D11,"")</f>
        <v/>
      </c>
      <c r="E57" s="22" t="str">
        <f>IF($E11&lt;&gt;"",$E11,"")</f>
        <v/>
      </c>
      <c r="F57" s="109" t="str">
        <f>IF($F11&lt;&gt;"",$F11,"")</f>
        <v/>
      </c>
      <c r="G57" s="111"/>
      <c r="H57" s="94" t="str">
        <f>IF($H11&lt;&gt;"",$H11,"")</f>
        <v/>
      </c>
      <c r="I57" s="94"/>
      <c r="J57" s="94"/>
      <c r="K57" s="94"/>
      <c r="L57" s="94"/>
      <c r="M57" s="95"/>
      <c r="N57" s="162"/>
      <c r="O57" s="80" t="s">
        <v>4</v>
      </c>
      <c r="P57" s="80"/>
      <c r="Q57" s="80"/>
      <c r="R57" s="97" t="str">
        <f t="shared" si="1"/>
        <v/>
      </c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8"/>
    </row>
    <row r="58" spans="1:29" ht="15" customHeight="1" x14ac:dyDescent="0.15">
      <c r="A58" s="77" t="s">
        <v>102</v>
      </c>
      <c r="B58" s="78"/>
      <c r="C58" s="78" t="s">
        <v>20</v>
      </c>
      <c r="D58" s="78"/>
      <c r="E58" s="79" t="s">
        <v>177</v>
      </c>
      <c r="F58" s="78"/>
      <c r="G58" s="78"/>
      <c r="H58" s="96" t="s">
        <v>195</v>
      </c>
      <c r="I58" s="92"/>
      <c r="J58" s="93"/>
      <c r="K58" s="96" t="s">
        <v>31</v>
      </c>
      <c r="L58" s="92"/>
      <c r="M58" s="92"/>
      <c r="N58" s="92"/>
      <c r="O58" s="93"/>
      <c r="P58" s="96" t="s">
        <v>34</v>
      </c>
      <c r="Q58" s="92"/>
      <c r="R58" s="92"/>
      <c r="S58" s="92"/>
      <c r="T58" s="92"/>
      <c r="U58" s="93"/>
      <c r="V58" s="96" t="s">
        <v>23</v>
      </c>
      <c r="W58" s="92"/>
      <c r="X58" s="92"/>
      <c r="Y58" s="92"/>
      <c r="Z58" s="92"/>
      <c r="AA58" s="92"/>
      <c r="AB58" s="92"/>
      <c r="AC58" s="164"/>
    </row>
    <row r="59" spans="1:29" ht="15" customHeight="1" x14ac:dyDescent="0.15">
      <c r="A59" s="77"/>
      <c r="B59" s="78"/>
      <c r="C59" s="78"/>
      <c r="D59" s="78"/>
      <c r="E59" s="78"/>
      <c r="F59" s="78"/>
      <c r="G59" s="78"/>
      <c r="H59" s="72" t="s">
        <v>16</v>
      </c>
      <c r="I59" s="72" t="s">
        <v>17</v>
      </c>
      <c r="J59" s="165" t="s">
        <v>18</v>
      </c>
      <c r="K59" s="74" t="s">
        <v>28</v>
      </c>
      <c r="L59" s="170" t="s">
        <v>19</v>
      </c>
      <c r="M59" s="171"/>
      <c r="N59" s="172"/>
      <c r="O59" s="85" t="s">
        <v>133</v>
      </c>
      <c r="P59" s="170" t="s">
        <v>21</v>
      </c>
      <c r="Q59" s="171"/>
      <c r="R59" s="172"/>
      <c r="S59" s="165" t="s">
        <v>132</v>
      </c>
      <c r="T59" s="74" t="s">
        <v>135</v>
      </c>
      <c r="U59" s="173" t="s">
        <v>149</v>
      </c>
      <c r="V59" s="81" t="s">
        <v>160</v>
      </c>
      <c r="W59" s="81" t="s">
        <v>139</v>
      </c>
      <c r="X59" s="81" t="s">
        <v>154</v>
      </c>
      <c r="Y59" s="81" t="s">
        <v>138</v>
      </c>
      <c r="Z59" s="81" t="s">
        <v>140</v>
      </c>
      <c r="AA59" s="85"/>
      <c r="AB59" s="85"/>
      <c r="AC59" s="86"/>
    </row>
    <row r="60" spans="1:29" ht="15" customHeight="1" x14ac:dyDescent="0.15">
      <c r="A60" s="77"/>
      <c r="B60" s="78"/>
      <c r="C60" s="78"/>
      <c r="D60" s="78"/>
      <c r="E60" s="78"/>
      <c r="F60" s="78"/>
      <c r="G60" s="78"/>
      <c r="H60" s="72"/>
      <c r="I60" s="72"/>
      <c r="J60" s="166"/>
      <c r="K60" s="168"/>
      <c r="L60" s="72" t="s">
        <v>25</v>
      </c>
      <c r="M60" s="81" t="s">
        <v>196</v>
      </c>
      <c r="N60" s="81" t="s">
        <v>197</v>
      </c>
      <c r="O60" s="85"/>
      <c r="P60" s="74" t="s">
        <v>26</v>
      </c>
      <c r="Q60" s="74" t="s">
        <v>131</v>
      </c>
      <c r="R60" s="181" t="s">
        <v>198</v>
      </c>
      <c r="S60" s="166"/>
      <c r="T60" s="168"/>
      <c r="U60" s="174"/>
      <c r="V60" s="175"/>
      <c r="W60" s="175"/>
      <c r="X60" s="175"/>
      <c r="Y60" s="175"/>
      <c r="Z60" s="175"/>
      <c r="AA60" s="85"/>
      <c r="AB60" s="85"/>
      <c r="AC60" s="86"/>
    </row>
    <row r="61" spans="1:29" ht="15" customHeight="1" x14ac:dyDescent="0.15">
      <c r="A61" s="77"/>
      <c r="B61" s="78"/>
      <c r="C61" s="78"/>
      <c r="D61" s="78"/>
      <c r="E61" s="78"/>
      <c r="F61" s="78"/>
      <c r="G61" s="78"/>
      <c r="H61" s="72"/>
      <c r="I61" s="72"/>
      <c r="J61" s="166"/>
      <c r="K61" s="168"/>
      <c r="L61" s="72"/>
      <c r="M61" s="175"/>
      <c r="N61" s="82"/>
      <c r="O61" s="85"/>
      <c r="P61" s="168"/>
      <c r="Q61" s="168"/>
      <c r="R61" s="182"/>
      <c r="S61" s="166"/>
      <c r="T61" s="168"/>
      <c r="U61" s="174"/>
      <c r="V61" s="175"/>
      <c r="W61" s="175"/>
      <c r="X61" s="175"/>
      <c r="Y61" s="175"/>
      <c r="Z61" s="175"/>
      <c r="AA61" s="85"/>
      <c r="AB61" s="85"/>
      <c r="AC61" s="86"/>
    </row>
    <row r="62" spans="1:29" ht="15" customHeight="1" x14ac:dyDescent="0.15">
      <c r="A62" s="77"/>
      <c r="B62" s="78"/>
      <c r="C62" s="78"/>
      <c r="D62" s="78"/>
      <c r="E62" s="78"/>
      <c r="F62" s="78"/>
      <c r="G62" s="78"/>
      <c r="H62" s="72"/>
      <c r="I62" s="72"/>
      <c r="J62" s="166"/>
      <c r="K62" s="168"/>
      <c r="L62" s="72"/>
      <c r="M62" s="175"/>
      <c r="N62" s="82"/>
      <c r="O62" s="85"/>
      <c r="P62" s="168"/>
      <c r="Q62" s="168"/>
      <c r="R62" s="182"/>
      <c r="S62" s="166"/>
      <c r="T62" s="168"/>
      <c r="U62" s="178" t="s">
        <v>141</v>
      </c>
      <c r="V62" s="175"/>
      <c r="W62" s="175"/>
      <c r="X62" s="175"/>
      <c r="Y62" s="175"/>
      <c r="Z62" s="175"/>
      <c r="AA62" s="85"/>
      <c r="AB62" s="85"/>
      <c r="AC62" s="86"/>
    </row>
    <row r="63" spans="1:29" ht="15" customHeight="1" x14ac:dyDescent="0.15">
      <c r="A63" s="77"/>
      <c r="B63" s="78"/>
      <c r="C63" s="78"/>
      <c r="D63" s="78"/>
      <c r="E63" s="78"/>
      <c r="F63" s="78"/>
      <c r="G63" s="78"/>
      <c r="H63" s="72"/>
      <c r="I63" s="72"/>
      <c r="J63" s="166"/>
      <c r="K63" s="168"/>
      <c r="L63" s="72"/>
      <c r="M63" s="175"/>
      <c r="N63" s="82"/>
      <c r="O63" s="85"/>
      <c r="P63" s="168"/>
      <c r="Q63" s="168"/>
      <c r="R63" s="182"/>
      <c r="S63" s="166"/>
      <c r="T63" s="168"/>
      <c r="U63" s="179"/>
      <c r="V63" s="175"/>
      <c r="W63" s="175"/>
      <c r="X63" s="175"/>
      <c r="Y63" s="175"/>
      <c r="Z63" s="175"/>
      <c r="AA63" s="85"/>
      <c r="AB63" s="85"/>
      <c r="AC63" s="86"/>
    </row>
    <row r="64" spans="1:29" ht="15" customHeight="1" x14ac:dyDescent="0.15">
      <c r="A64" s="77"/>
      <c r="B64" s="78"/>
      <c r="C64" s="78"/>
      <c r="D64" s="78"/>
      <c r="E64" s="78"/>
      <c r="F64" s="78"/>
      <c r="G64" s="78"/>
      <c r="H64" s="72"/>
      <c r="I64" s="72"/>
      <c r="J64" s="166"/>
      <c r="K64" s="168"/>
      <c r="L64" s="72"/>
      <c r="M64" s="175"/>
      <c r="N64" s="82"/>
      <c r="O64" s="85"/>
      <c r="P64" s="168"/>
      <c r="Q64" s="168"/>
      <c r="R64" s="182"/>
      <c r="S64" s="166"/>
      <c r="T64" s="168"/>
      <c r="U64" s="179"/>
      <c r="V64" s="175"/>
      <c r="W64" s="175"/>
      <c r="X64" s="175"/>
      <c r="Y64" s="175"/>
      <c r="Z64" s="175"/>
      <c r="AA64" s="85"/>
      <c r="AB64" s="85"/>
      <c r="AC64" s="86"/>
    </row>
    <row r="65" spans="1:29" ht="7.5" customHeight="1" x14ac:dyDescent="0.15">
      <c r="A65" s="77"/>
      <c r="B65" s="78"/>
      <c r="C65" s="78"/>
      <c r="D65" s="78"/>
      <c r="E65" s="78"/>
      <c r="F65" s="78"/>
      <c r="G65" s="78"/>
      <c r="H65" s="72"/>
      <c r="I65" s="72"/>
      <c r="J65" s="167"/>
      <c r="K65" s="169"/>
      <c r="L65" s="72"/>
      <c r="M65" s="176"/>
      <c r="N65" s="177"/>
      <c r="O65" s="85"/>
      <c r="P65" s="169"/>
      <c r="Q65" s="169"/>
      <c r="R65" s="183"/>
      <c r="S65" s="167"/>
      <c r="T65" s="169"/>
      <c r="U65" s="180"/>
      <c r="V65" s="176"/>
      <c r="W65" s="176"/>
      <c r="X65" s="176"/>
      <c r="Y65" s="176"/>
      <c r="Z65" s="176"/>
      <c r="AA65" s="85"/>
      <c r="AB65" s="85"/>
      <c r="AC65" s="86"/>
    </row>
    <row r="66" spans="1:29" ht="18" customHeight="1" x14ac:dyDescent="0.15">
      <c r="A66" s="70"/>
      <c r="B66" s="71"/>
      <c r="C66" s="62"/>
      <c r="D66" s="62"/>
      <c r="E66" s="15"/>
      <c r="F66" s="17" t="s">
        <v>24</v>
      </c>
      <c r="G66" s="16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9"/>
    </row>
    <row r="67" spans="1:29" ht="18" customHeight="1" x14ac:dyDescent="0.15">
      <c r="A67" s="70"/>
      <c r="B67" s="71"/>
      <c r="C67" s="62"/>
      <c r="D67" s="62"/>
      <c r="E67" s="15"/>
      <c r="F67" s="17" t="s">
        <v>24</v>
      </c>
      <c r="G67" s="16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9"/>
    </row>
    <row r="68" spans="1:29" ht="18" customHeight="1" x14ac:dyDescent="0.15">
      <c r="A68" s="70"/>
      <c r="B68" s="71"/>
      <c r="C68" s="62"/>
      <c r="D68" s="62"/>
      <c r="E68" s="15"/>
      <c r="F68" s="17" t="s">
        <v>24</v>
      </c>
      <c r="G68" s="16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9"/>
    </row>
    <row r="69" spans="1:29" ht="18" customHeight="1" x14ac:dyDescent="0.15">
      <c r="A69" s="70"/>
      <c r="B69" s="71"/>
      <c r="C69" s="62"/>
      <c r="D69" s="62"/>
      <c r="E69" s="15"/>
      <c r="F69" s="17" t="s">
        <v>24</v>
      </c>
      <c r="G69" s="16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9"/>
    </row>
    <row r="70" spans="1:29" ht="18" customHeight="1" x14ac:dyDescent="0.15">
      <c r="A70" s="70"/>
      <c r="B70" s="71"/>
      <c r="C70" s="62"/>
      <c r="D70" s="62"/>
      <c r="E70" s="15"/>
      <c r="F70" s="17" t="s">
        <v>24</v>
      </c>
      <c r="G70" s="16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9"/>
    </row>
    <row r="71" spans="1:29" ht="18" customHeight="1" x14ac:dyDescent="0.15">
      <c r="A71" s="70"/>
      <c r="B71" s="71"/>
      <c r="C71" s="62"/>
      <c r="D71" s="62"/>
      <c r="E71" s="15"/>
      <c r="F71" s="17" t="s">
        <v>24</v>
      </c>
      <c r="G71" s="16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9"/>
    </row>
    <row r="72" spans="1:29" ht="18" customHeight="1" x14ac:dyDescent="0.15">
      <c r="A72" s="70"/>
      <c r="B72" s="71"/>
      <c r="C72" s="62"/>
      <c r="D72" s="62"/>
      <c r="E72" s="15"/>
      <c r="F72" s="17" t="s">
        <v>24</v>
      </c>
      <c r="G72" s="16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9"/>
    </row>
    <row r="73" spans="1:29" ht="18" customHeight="1" x14ac:dyDescent="0.15">
      <c r="A73" s="70"/>
      <c r="B73" s="71"/>
      <c r="C73" s="62"/>
      <c r="D73" s="62"/>
      <c r="E73" s="15"/>
      <c r="F73" s="17" t="s">
        <v>24</v>
      </c>
      <c r="G73" s="16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9"/>
    </row>
    <row r="74" spans="1:29" ht="18" customHeight="1" x14ac:dyDescent="0.15">
      <c r="A74" s="70"/>
      <c r="B74" s="71"/>
      <c r="C74" s="62"/>
      <c r="D74" s="62"/>
      <c r="E74" s="15"/>
      <c r="F74" s="17" t="s">
        <v>24</v>
      </c>
      <c r="G74" s="16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9"/>
    </row>
    <row r="75" spans="1:29" ht="18" customHeight="1" x14ac:dyDescent="0.15">
      <c r="A75" s="70"/>
      <c r="B75" s="71"/>
      <c r="C75" s="62"/>
      <c r="D75" s="62"/>
      <c r="E75" s="15"/>
      <c r="F75" s="17" t="s">
        <v>24</v>
      </c>
      <c r="G75" s="16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9"/>
    </row>
    <row r="76" spans="1:29" ht="18" customHeight="1" x14ac:dyDescent="0.15">
      <c r="A76" s="61"/>
      <c r="B76" s="62"/>
      <c r="C76" s="62"/>
      <c r="D76" s="62"/>
      <c r="E76" s="15"/>
      <c r="F76" s="17" t="s">
        <v>24</v>
      </c>
      <c r="G76" s="16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9"/>
    </row>
    <row r="77" spans="1:29" ht="18" customHeight="1" x14ac:dyDescent="0.15">
      <c r="A77" s="61"/>
      <c r="B77" s="62"/>
      <c r="C77" s="62"/>
      <c r="D77" s="62"/>
      <c r="E77" s="15"/>
      <c r="F77" s="17" t="s">
        <v>24</v>
      </c>
      <c r="G77" s="16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9"/>
    </row>
    <row r="78" spans="1:29" ht="18" customHeight="1" x14ac:dyDescent="0.15">
      <c r="A78" s="61"/>
      <c r="B78" s="62"/>
      <c r="C78" s="62"/>
      <c r="D78" s="62"/>
      <c r="E78" s="15"/>
      <c r="F78" s="17" t="s">
        <v>24</v>
      </c>
      <c r="G78" s="16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9"/>
    </row>
    <row r="79" spans="1:29" ht="18" customHeight="1" x14ac:dyDescent="0.15">
      <c r="A79" s="61"/>
      <c r="B79" s="62"/>
      <c r="C79" s="62"/>
      <c r="D79" s="62"/>
      <c r="E79" s="15"/>
      <c r="F79" s="17" t="s">
        <v>24</v>
      </c>
      <c r="G79" s="16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9"/>
    </row>
    <row r="80" spans="1:29" ht="18" customHeight="1" x14ac:dyDescent="0.15">
      <c r="A80" s="61"/>
      <c r="B80" s="62"/>
      <c r="C80" s="62"/>
      <c r="D80" s="62"/>
      <c r="E80" s="15"/>
      <c r="F80" s="17" t="s">
        <v>24</v>
      </c>
      <c r="G80" s="16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9"/>
    </row>
    <row r="81" spans="1:29" ht="18" customHeight="1" x14ac:dyDescent="0.15">
      <c r="A81" s="61"/>
      <c r="B81" s="62"/>
      <c r="C81" s="62"/>
      <c r="D81" s="62"/>
      <c r="E81" s="15"/>
      <c r="F81" s="17" t="s">
        <v>24</v>
      </c>
      <c r="G81" s="16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9"/>
    </row>
    <row r="82" spans="1:29" ht="18" customHeight="1" x14ac:dyDescent="0.15">
      <c r="A82" s="61"/>
      <c r="B82" s="62"/>
      <c r="C82" s="62"/>
      <c r="D82" s="62"/>
      <c r="E82" s="15"/>
      <c r="F82" s="17" t="s">
        <v>24</v>
      </c>
      <c r="G82" s="16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9"/>
    </row>
    <row r="83" spans="1:29" ht="18" customHeight="1" x14ac:dyDescent="0.15">
      <c r="A83" s="61"/>
      <c r="B83" s="62"/>
      <c r="C83" s="62"/>
      <c r="D83" s="62"/>
      <c r="E83" s="15"/>
      <c r="F83" s="17" t="s">
        <v>24</v>
      </c>
      <c r="G83" s="16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9"/>
    </row>
    <row r="84" spans="1:29" ht="18" customHeight="1" x14ac:dyDescent="0.15">
      <c r="A84" s="61"/>
      <c r="B84" s="62"/>
      <c r="C84" s="62"/>
      <c r="D84" s="62"/>
      <c r="E84" s="15"/>
      <c r="F84" s="17" t="s">
        <v>24</v>
      </c>
      <c r="G84" s="16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9"/>
    </row>
    <row r="85" spans="1:29" ht="18" customHeight="1" x14ac:dyDescent="0.15">
      <c r="A85" s="61"/>
      <c r="B85" s="62"/>
      <c r="C85" s="62"/>
      <c r="D85" s="62"/>
      <c r="E85" s="15"/>
      <c r="F85" s="17" t="s">
        <v>24</v>
      </c>
      <c r="G85" s="16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9"/>
    </row>
    <row r="86" spans="1:29" ht="18" customHeight="1" x14ac:dyDescent="0.15">
      <c r="A86" s="63" t="s">
        <v>121</v>
      </c>
      <c r="B86" s="64"/>
      <c r="C86" s="65" t="str">
        <f>IF(COUNTA(C66:D85)&lt;&gt;0,COUNTA(C66:D85),"")</f>
        <v/>
      </c>
      <c r="D86" s="65"/>
      <c r="E86" s="65"/>
      <c r="F86" s="65"/>
      <c r="G86" s="65"/>
      <c r="H86" s="10" t="str">
        <f>IF(COUNTA(H66:H85)=0,"",COUNTA(H66:H85))</f>
        <v/>
      </c>
      <c r="I86" s="10" t="str">
        <f t="shared" ref="I86:AB86" si="3">IF(COUNTA(I66:I85)=0,"",COUNTA(I66:I85))</f>
        <v/>
      </c>
      <c r="J86" s="10" t="str">
        <f t="shared" si="3"/>
        <v/>
      </c>
      <c r="K86" s="10" t="str">
        <f t="shared" si="3"/>
        <v/>
      </c>
      <c r="L86" s="10" t="str">
        <f t="shared" si="3"/>
        <v/>
      </c>
      <c r="M86" s="10" t="str">
        <f t="shared" si="3"/>
        <v/>
      </c>
      <c r="N86" s="10" t="str">
        <f t="shared" si="3"/>
        <v/>
      </c>
      <c r="O86" s="10" t="str">
        <f t="shared" si="3"/>
        <v/>
      </c>
      <c r="P86" s="10" t="str">
        <f t="shared" si="3"/>
        <v/>
      </c>
      <c r="Q86" s="10" t="str">
        <f t="shared" si="3"/>
        <v/>
      </c>
      <c r="R86" s="10" t="str">
        <f t="shared" si="3"/>
        <v/>
      </c>
      <c r="S86" s="10" t="str">
        <f t="shared" si="3"/>
        <v/>
      </c>
      <c r="T86" s="10" t="str">
        <f t="shared" si="3"/>
        <v/>
      </c>
      <c r="U86" s="10" t="str">
        <f t="shared" si="3"/>
        <v/>
      </c>
      <c r="V86" s="10" t="str">
        <f t="shared" si="3"/>
        <v/>
      </c>
      <c r="W86" s="10" t="str">
        <f t="shared" si="3"/>
        <v/>
      </c>
      <c r="X86" s="10" t="str">
        <f t="shared" si="3"/>
        <v/>
      </c>
      <c r="Y86" s="10" t="str">
        <f t="shared" si="3"/>
        <v/>
      </c>
      <c r="Z86" s="10" t="str">
        <f t="shared" si="3"/>
        <v/>
      </c>
      <c r="AA86" s="10" t="str">
        <f t="shared" si="3"/>
        <v/>
      </c>
      <c r="AB86" s="10" t="str">
        <f t="shared" si="3"/>
        <v/>
      </c>
      <c r="AC86" s="21" t="str">
        <f>IF(COUNTA(AC66:AC85)=0,"",COUNTA(AC66:AC85))</f>
        <v/>
      </c>
    </row>
    <row r="87" spans="1:29" ht="15" customHeight="1" x14ac:dyDescent="0.15">
      <c r="A87" s="66" t="str">
        <f>IF(COUNTA(U66:U85)&lt;&gt;0,"基準拘束圧","")</f>
        <v/>
      </c>
      <c r="B87" s="67"/>
      <c r="C87" s="67"/>
      <c r="D87" s="68" t="str">
        <f>IF($D41&lt;&gt;"","(  "&amp;$D41&amp;"  )","")</f>
        <v>(  有効土被り圧  )</v>
      </c>
      <c r="E87" s="68"/>
      <c r="F87" s="68"/>
      <c r="G87" s="20"/>
      <c r="H87" s="67" t="s">
        <v>185</v>
      </c>
      <c r="I87" s="67"/>
      <c r="J87" s="8" t="s">
        <v>127</v>
      </c>
      <c r="K87" s="8" t="s">
        <v>116</v>
      </c>
      <c r="L87" s="69"/>
      <c r="M87" s="69"/>
      <c r="N87" s="69"/>
      <c r="O87" s="69"/>
      <c r="P87" s="69"/>
      <c r="Q87" s="69"/>
      <c r="R87" s="69"/>
      <c r="S87" s="8" t="s">
        <v>188</v>
      </c>
      <c r="T87" s="8" t="s">
        <v>117</v>
      </c>
      <c r="U87" s="8" t="s">
        <v>116</v>
      </c>
      <c r="V87" s="69"/>
      <c r="W87" s="69"/>
      <c r="X87" s="69"/>
      <c r="Y87" s="69"/>
      <c r="Z87" s="69"/>
      <c r="AA87" s="69"/>
      <c r="AB87" s="69"/>
      <c r="AC87" s="9" t="s">
        <v>15</v>
      </c>
    </row>
    <row r="88" spans="1:29" ht="15" customHeight="1" x14ac:dyDescent="0.15">
      <c r="A88" s="50" t="s">
        <v>192</v>
      </c>
      <c r="B88" s="51"/>
      <c r="C88" s="51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3"/>
    </row>
    <row r="89" spans="1:29" ht="15" customHeight="1" x14ac:dyDescent="0.15">
      <c r="A89" s="54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6"/>
    </row>
    <row r="90" spans="1:29" ht="15" customHeight="1" x14ac:dyDescent="0.15">
      <c r="A90" s="54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6"/>
    </row>
    <row r="91" spans="1:29" ht="15" customHeight="1" x14ac:dyDescent="0.15">
      <c r="A91" s="54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6"/>
    </row>
    <row r="92" spans="1:29" ht="15" customHeight="1" thickBot="1" x14ac:dyDescent="0.2">
      <c r="A92" s="57" t="s">
        <v>193</v>
      </c>
      <c r="B92" s="58"/>
      <c r="C92" s="58"/>
      <c r="D92" s="59" t="s">
        <v>205</v>
      </c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60"/>
    </row>
    <row r="93" spans="1:29" ht="26.25" customHeight="1" thickBot="1" x14ac:dyDescent="0.2">
      <c r="A93" s="130"/>
      <c r="B93" s="131"/>
      <c r="C93" s="131"/>
      <c r="D93" s="131"/>
      <c r="E93" s="131"/>
      <c r="F93" s="131"/>
      <c r="G93" s="131"/>
      <c r="H93" s="132" t="s">
        <v>130</v>
      </c>
      <c r="I93" s="133"/>
      <c r="J93" s="133"/>
      <c r="K93" s="133"/>
      <c r="L93" s="133"/>
      <c r="M93" s="133"/>
      <c r="N93" s="133"/>
      <c r="O93" s="133"/>
      <c r="P93" s="133"/>
      <c r="Q93" s="133"/>
      <c r="R93" s="134" t="str">
        <f>IF(C112&lt;&gt;"",R47+1,"")</f>
        <v/>
      </c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5"/>
    </row>
    <row r="94" spans="1:29" ht="22.5" customHeight="1" x14ac:dyDescent="0.15">
      <c r="A94" s="152" t="s">
        <v>0</v>
      </c>
      <c r="B94" s="153"/>
      <c r="C94" s="153"/>
      <c r="D94" s="121" t="str">
        <f>IF($D48&lt;&gt;"",$D48,"")</f>
        <v/>
      </c>
      <c r="E94" s="121"/>
      <c r="F94" s="121"/>
      <c r="G94" s="121"/>
      <c r="H94" s="121"/>
      <c r="I94" s="121"/>
      <c r="J94" s="121"/>
      <c r="K94" s="121"/>
      <c r="L94" s="121"/>
      <c r="M94" s="121"/>
      <c r="N94" s="153" t="s">
        <v>7</v>
      </c>
      <c r="O94" s="153"/>
      <c r="P94" s="153"/>
      <c r="Q94" s="153"/>
      <c r="R94" s="125">
        <f ca="1">YEAR(TODAY())</f>
        <v>2025</v>
      </c>
      <c r="S94" s="125"/>
      <c r="T94" s="125"/>
      <c r="U94" s="125"/>
      <c r="V94" s="126"/>
      <c r="W94" s="24" t="s">
        <v>14</v>
      </c>
      <c r="X94" s="127">
        <f ca="1">MONTH(TODAY())</f>
        <v>7</v>
      </c>
      <c r="Y94" s="126"/>
      <c r="Z94" s="24" t="s">
        <v>170</v>
      </c>
      <c r="AA94" s="127">
        <f ca="1">DAY(TODAY())</f>
        <v>1</v>
      </c>
      <c r="AB94" s="126"/>
      <c r="AC94" s="25" t="s">
        <v>171</v>
      </c>
    </row>
    <row r="95" spans="1:29" ht="22.5" customHeight="1" x14ac:dyDescent="0.15">
      <c r="A95" s="154"/>
      <c r="B95" s="80"/>
      <c r="C95" s="80"/>
      <c r="D95" s="128" t="str">
        <f>IF($D49&lt;&gt;"",$D49,"")</f>
        <v/>
      </c>
      <c r="E95" s="128"/>
      <c r="F95" s="128"/>
      <c r="G95" s="128"/>
      <c r="H95" s="128"/>
      <c r="I95" s="128"/>
      <c r="J95" s="128"/>
      <c r="K95" s="128"/>
      <c r="L95" s="128"/>
      <c r="M95" s="128"/>
      <c r="N95" s="80" t="s">
        <v>8</v>
      </c>
      <c r="O95" s="80"/>
      <c r="P95" s="80"/>
      <c r="Q95" s="80"/>
      <c r="R95" s="97" t="str">
        <f t="shared" ref="R95:R103" si="4">IF($R49&lt;&gt;"",$R49,"")</f>
        <v/>
      </c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8"/>
    </row>
    <row r="96" spans="1:29" ht="22.5" customHeight="1" x14ac:dyDescent="0.15">
      <c r="A96" s="154" t="s">
        <v>1</v>
      </c>
      <c r="B96" s="80"/>
      <c r="C96" s="80"/>
      <c r="D96" s="113" t="str">
        <f>IF($D50&lt;&gt;"",$D50,"")</f>
        <v/>
      </c>
      <c r="E96" s="113"/>
      <c r="F96" s="113"/>
      <c r="G96" s="113"/>
      <c r="H96" s="113"/>
      <c r="I96" s="113"/>
      <c r="J96" s="113"/>
      <c r="K96" s="113"/>
      <c r="L96" s="113"/>
      <c r="M96" s="113"/>
      <c r="N96" s="80" t="s">
        <v>9</v>
      </c>
      <c r="O96" s="80"/>
      <c r="P96" s="80"/>
      <c r="Q96" s="80"/>
      <c r="R96" s="97" t="str">
        <f t="shared" si="4"/>
        <v/>
      </c>
      <c r="S96" s="97"/>
      <c r="T96" s="97"/>
      <c r="U96" s="97"/>
      <c r="V96" s="105"/>
      <c r="W96" s="22" t="s">
        <v>14</v>
      </c>
      <c r="X96" s="101" t="str">
        <f>IF($X50&lt;&gt;"",$X50,"")</f>
        <v/>
      </c>
      <c r="Y96" s="105"/>
      <c r="Z96" s="22" t="s">
        <v>170</v>
      </c>
      <c r="AA96" s="101" t="str">
        <f>IF($AA50&lt;&gt;"",$AA50,"")</f>
        <v/>
      </c>
      <c r="AB96" s="105"/>
      <c r="AC96" s="23" t="s">
        <v>171</v>
      </c>
    </row>
    <row r="97" spans="1:29" ht="22.5" customHeight="1" x14ac:dyDescent="0.15">
      <c r="A97" s="154" t="s">
        <v>2</v>
      </c>
      <c r="B97" s="80"/>
      <c r="C97" s="80"/>
      <c r="D97" s="97" t="str">
        <f>IF($D51&lt;&gt;"",$D51,"")</f>
        <v/>
      </c>
      <c r="E97" s="97"/>
      <c r="F97" s="97"/>
      <c r="G97" s="97"/>
      <c r="H97" s="97"/>
      <c r="I97" s="97"/>
      <c r="J97" s="97"/>
      <c r="K97" s="97"/>
      <c r="L97" s="97"/>
      <c r="M97" s="97"/>
      <c r="N97" s="80" t="s">
        <v>10</v>
      </c>
      <c r="O97" s="80"/>
      <c r="P97" s="80"/>
      <c r="Q97" s="80"/>
      <c r="R97" s="105" t="str">
        <f t="shared" si="4"/>
        <v/>
      </c>
      <c r="S97" s="111"/>
      <c r="T97" s="148" t="str">
        <f>IF($T51&lt;&gt;"",$T51,"")</f>
        <v/>
      </c>
      <c r="U97" s="149"/>
      <c r="V97" s="149"/>
      <c r="W97" s="149"/>
      <c r="X97" s="149"/>
      <c r="Y97" s="149"/>
      <c r="Z97" s="149"/>
      <c r="AA97" s="149"/>
      <c r="AB97" s="149"/>
      <c r="AC97" s="18" t="str">
        <f>IF(R97="無し","","頃")</f>
        <v>頃</v>
      </c>
    </row>
    <row r="98" spans="1:29" ht="22.5" customHeight="1" x14ac:dyDescent="0.15">
      <c r="A98" s="154" t="s">
        <v>172</v>
      </c>
      <c r="B98" s="80"/>
      <c r="C98" s="80"/>
      <c r="D98" s="97" t="str">
        <f t="shared" ref="D98:D102" si="5">IF($D52&lt;&gt;"",$D52,"")</f>
        <v/>
      </c>
      <c r="E98" s="97"/>
      <c r="F98" s="97"/>
      <c r="G98" s="97"/>
      <c r="H98" s="97"/>
      <c r="I98" s="97"/>
      <c r="J98" s="97"/>
      <c r="K98" s="97"/>
      <c r="L98" s="97"/>
      <c r="M98" s="97"/>
      <c r="N98" s="80" t="s">
        <v>11</v>
      </c>
      <c r="O98" s="80"/>
      <c r="P98" s="80"/>
      <c r="Q98" s="80"/>
      <c r="R98" s="105" t="str">
        <f t="shared" si="4"/>
        <v/>
      </c>
      <c r="S98" s="111"/>
      <c r="T98" s="109" t="str">
        <f>IF($T52&lt;&gt;"",$T52,"")</f>
        <v/>
      </c>
      <c r="U98" s="110"/>
      <c r="V98" s="110"/>
      <c r="W98" s="110"/>
      <c r="X98" s="110"/>
      <c r="Y98" s="110"/>
      <c r="Z98" s="110"/>
      <c r="AA98" s="110"/>
      <c r="AB98" s="110"/>
      <c r="AC98" s="136"/>
    </row>
    <row r="99" spans="1:29" ht="22.5" customHeight="1" x14ac:dyDescent="0.15">
      <c r="A99" s="150" t="s">
        <v>96</v>
      </c>
      <c r="B99" s="80" t="s">
        <v>3</v>
      </c>
      <c r="C99" s="80"/>
      <c r="D99" s="97" t="str">
        <f t="shared" si="5"/>
        <v/>
      </c>
      <c r="E99" s="105"/>
      <c r="F99" s="95" t="str">
        <f>IF($F53&lt;&gt;"",$F53,"")</f>
        <v/>
      </c>
      <c r="G99" s="97"/>
      <c r="H99" s="97"/>
      <c r="I99" s="100"/>
      <c r="J99" s="101" t="str">
        <f>IF($J53&lt;&gt;"",$J53,"")</f>
        <v/>
      </c>
      <c r="K99" s="97"/>
      <c r="L99" s="97"/>
      <c r="M99" s="97"/>
      <c r="N99" s="80" t="s">
        <v>40</v>
      </c>
      <c r="O99" s="80"/>
      <c r="P99" s="80"/>
      <c r="Q99" s="80"/>
      <c r="R99" s="105" t="str">
        <f t="shared" si="4"/>
        <v/>
      </c>
      <c r="S99" s="111"/>
      <c r="T99" s="109" t="str">
        <f>IF($T53&lt;&gt;"",$T53,"")</f>
        <v/>
      </c>
      <c r="U99" s="110"/>
      <c r="V99" s="110"/>
      <c r="W99" s="110"/>
      <c r="X99" s="110"/>
      <c r="Y99" s="110"/>
      <c r="Z99" s="110"/>
      <c r="AA99" s="110"/>
      <c r="AB99" s="110"/>
      <c r="AC99" s="136"/>
    </row>
    <row r="100" spans="1:29" ht="22.5" customHeight="1" x14ac:dyDescent="0.15">
      <c r="A100" s="151"/>
      <c r="B100" s="80" t="s">
        <v>0</v>
      </c>
      <c r="C100" s="80"/>
      <c r="D100" s="97" t="str">
        <f t="shared" si="5"/>
        <v/>
      </c>
      <c r="E100" s="97"/>
      <c r="F100" s="97"/>
      <c r="G100" s="97"/>
      <c r="H100" s="97"/>
      <c r="I100" s="97"/>
      <c r="J100" s="97"/>
      <c r="K100" s="97"/>
      <c r="L100" s="97"/>
      <c r="M100" s="97"/>
      <c r="N100" s="161" t="s">
        <v>73</v>
      </c>
      <c r="O100" s="80" t="s">
        <v>76</v>
      </c>
      <c r="P100" s="80"/>
      <c r="Q100" s="80"/>
      <c r="R100" s="105" t="str">
        <f t="shared" si="4"/>
        <v/>
      </c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36"/>
    </row>
    <row r="101" spans="1:29" ht="22.5" customHeight="1" x14ac:dyDescent="0.15">
      <c r="A101" s="151"/>
      <c r="B101" s="80" t="s">
        <v>5</v>
      </c>
      <c r="C101" s="80"/>
      <c r="D101" s="13" t="str">
        <f t="shared" si="5"/>
        <v/>
      </c>
      <c r="E101" s="109" t="str">
        <f>IF($E55&lt;&gt;"",$E55,"")</f>
        <v/>
      </c>
      <c r="F101" s="110"/>
      <c r="G101" s="111"/>
      <c r="H101" s="109" t="str">
        <f>IF($H55&lt;&gt;"",$H55,"")</f>
        <v/>
      </c>
      <c r="I101" s="110"/>
      <c r="J101" s="110"/>
      <c r="K101" s="110"/>
      <c r="L101" s="110"/>
      <c r="M101" s="101"/>
      <c r="N101" s="162"/>
      <c r="O101" s="80" t="s">
        <v>75</v>
      </c>
      <c r="P101" s="80"/>
      <c r="Q101" s="80"/>
      <c r="R101" s="105" t="str">
        <f t="shared" si="4"/>
        <v/>
      </c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36"/>
    </row>
    <row r="102" spans="1:29" ht="22.5" customHeight="1" x14ac:dyDescent="0.15">
      <c r="A102" s="151"/>
      <c r="B102" s="80" t="s">
        <v>4</v>
      </c>
      <c r="C102" s="80"/>
      <c r="D102" s="13" t="str">
        <f t="shared" si="5"/>
        <v/>
      </c>
      <c r="E102" s="109" t="str">
        <f>IF($E56&lt;&gt;"",$E56,"")</f>
        <v/>
      </c>
      <c r="F102" s="110"/>
      <c r="G102" s="111"/>
      <c r="H102" s="109" t="str">
        <f>IF($H56&lt;&gt;"",$H56,"")</f>
        <v/>
      </c>
      <c r="I102" s="110"/>
      <c r="J102" s="110"/>
      <c r="K102" s="110"/>
      <c r="L102" s="110"/>
      <c r="M102" s="101"/>
      <c r="N102" s="162"/>
      <c r="O102" s="80" t="s">
        <v>13</v>
      </c>
      <c r="P102" s="80"/>
      <c r="Q102" s="80"/>
      <c r="R102" s="105" t="str">
        <f>IF($R56&lt;&gt;"",$R56,"")</f>
        <v/>
      </c>
      <c r="S102" s="111"/>
      <c r="T102" s="137" t="str">
        <f>IF($T56&lt;&gt;"",$T56,"")</f>
        <v/>
      </c>
      <c r="U102" s="138"/>
      <c r="V102" s="138"/>
      <c r="W102" s="138"/>
      <c r="X102" s="138"/>
      <c r="Y102" s="138"/>
      <c r="Z102" s="138"/>
      <c r="AA102" s="138"/>
      <c r="AB102" s="138"/>
      <c r="AC102" s="139"/>
    </row>
    <row r="103" spans="1:29" ht="22.5" customHeight="1" x14ac:dyDescent="0.15">
      <c r="A103" s="154" t="s">
        <v>12</v>
      </c>
      <c r="B103" s="80"/>
      <c r="C103" s="80"/>
      <c r="D103" s="26" t="str">
        <f>IF($D57&lt;&gt;"",$D57,"")</f>
        <v/>
      </c>
      <c r="E103" s="22" t="str">
        <f>IF($E57&lt;&gt;"",$E57,"")</f>
        <v/>
      </c>
      <c r="F103" s="109" t="str">
        <f>IF($F57&lt;&gt;"",$F57,"")</f>
        <v/>
      </c>
      <c r="G103" s="111"/>
      <c r="H103" s="94" t="str">
        <f>IF($H57&lt;&gt;"",$H57,"")</f>
        <v/>
      </c>
      <c r="I103" s="94"/>
      <c r="J103" s="94"/>
      <c r="K103" s="94"/>
      <c r="L103" s="94"/>
      <c r="M103" s="95"/>
      <c r="N103" s="162"/>
      <c r="O103" s="80" t="s">
        <v>4</v>
      </c>
      <c r="P103" s="80"/>
      <c r="Q103" s="80"/>
      <c r="R103" s="97" t="str">
        <f t="shared" si="4"/>
        <v/>
      </c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8"/>
    </row>
    <row r="104" spans="1:29" ht="15" customHeight="1" x14ac:dyDescent="0.15">
      <c r="A104" s="77" t="s">
        <v>102</v>
      </c>
      <c r="B104" s="78"/>
      <c r="C104" s="78" t="s">
        <v>20</v>
      </c>
      <c r="D104" s="78"/>
      <c r="E104" s="79" t="s">
        <v>177</v>
      </c>
      <c r="F104" s="78"/>
      <c r="G104" s="78"/>
      <c r="H104" s="96" t="s">
        <v>195</v>
      </c>
      <c r="I104" s="92"/>
      <c r="J104" s="93"/>
      <c r="K104" s="96" t="s">
        <v>31</v>
      </c>
      <c r="L104" s="92"/>
      <c r="M104" s="92"/>
      <c r="N104" s="92"/>
      <c r="O104" s="93"/>
      <c r="P104" s="96" t="s">
        <v>34</v>
      </c>
      <c r="Q104" s="92"/>
      <c r="R104" s="92"/>
      <c r="S104" s="92"/>
      <c r="T104" s="92"/>
      <c r="U104" s="93"/>
      <c r="V104" s="96" t="s">
        <v>23</v>
      </c>
      <c r="W104" s="92"/>
      <c r="X104" s="92"/>
      <c r="Y104" s="92"/>
      <c r="Z104" s="92"/>
      <c r="AA104" s="92"/>
      <c r="AB104" s="92"/>
      <c r="AC104" s="164"/>
    </row>
    <row r="105" spans="1:29" ht="15" customHeight="1" x14ac:dyDescent="0.15">
      <c r="A105" s="77"/>
      <c r="B105" s="78"/>
      <c r="C105" s="78"/>
      <c r="D105" s="78"/>
      <c r="E105" s="78"/>
      <c r="F105" s="78"/>
      <c r="G105" s="78"/>
      <c r="H105" s="72" t="s">
        <v>16</v>
      </c>
      <c r="I105" s="72" t="s">
        <v>17</v>
      </c>
      <c r="J105" s="165" t="s">
        <v>18</v>
      </c>
      <c r="K105" s="74" t="s">
        <v>28</v>
      </c>
      <c r="L105" s="170" t="s">
        <v>19</v>
      </c>
      <c r="M105" s="171"/>
      <c r="N105" s="172"/>
      <c r="O105" s="85" t="s">
        <v>133</v>
      </c>
      <c r="P105" s="170" t="s">
        <v>21</v>
      </c>
      <c r="Q105" s="171"/>
      <c r="R105" s="172"/>
      <c r="S105" s="165" t="s">
        <v>132</v>
      </c>
      <c r="T105" s="74" t="s">
        <v>135</v>
      </c>
      <c r="U105" s="173" t="s">
        <v>149</v>
      </c>
      <c r="V105" s="81" t="s">
        <v>160</v>
      </c>
      <c r="W105" s="81" t="s">
        <v>139</v>
      </c>
      <c r="X105" s="81" t="s">
        <v>154</v>
      </c>
      <c r="Y105" s="81" t="s">
        <v>138</v>
      </c>
      <c r="Z105" s="81" t="s">
        <v>140</v>
      </c>
      <c r="AA105" s="85"/>
      <c r="AB105" s="85"/>
      <c r="AC105" s="86"/>
    </row>
    <row r="106" spans="1:29" ht="15" customHeight="1" x14ac:dyDescent="0.15">
      <c r="A106" s="77"/>
      <c r="B106" s="78"/>
      <c r="C106" s="78"/>
      <c r="D106" s="78"/>
      <c r="E106" s="78"/>
      <c r="F106" s="78"/>
      <c r="G106" s="78"/>
      <c r="H106" s="72"/>
      <c r="I106" s="72"/>
      <c r="J106" s="166"/>
      <c r="K106" s="168"/>
      <c r="L106" s="72" t="s">
        <v>25</v>
      </c>
      <c r="M106" s="81" t="s">
        <v>196</v>
      </c>
      <c r="N106" s="81" t="s">
        <v>197</v>
      </c>
      <c r="O106" s="85"/>
      <c r="P106" s="74" t="s">
        <v>26</v>
      </c>
      <c r="Q106" s="74" t="s">
        <v>131</v>
      </c>
      <c r="R106" s="181" t="s">
        <v>198</v>
      </c>
      <c r="S106" s="166"/>
      <c r="T106" s="168"/>
      <c r="U106" s="174"/>
      <c r="V106" s="175"/>
      <c r="W106" s="175"/>
      <c r="X106" s="175"/>
      <c r="Y106" s="175"/>
      <c r="Z106" s="175"/>
      <c r="AA106" s="85"/>
      <c r="AB106" s="85"/>
      <c r="AC106" s="86"/>
    </row>
    <row r="107" spans="1:29" ht="15" customHeight="1" x14ac:dyDescent="0.15">
      <c r="A107" s="77"/>
      <c r="B107" s="78"/>
      <c r="C107" s="78"/>
      <c r="D107" s="78"/>
      <c r="E107" s="78"/>
      <c r="F107" s="78"/>
      <c r="G107" s="78"/>
      <c r="H107" s="72"/>
      <c r="I107" s="72"/>
      <c r="J107" s="166"/>
      <c r="K107" s="168"/>
      <c r="L107" s="72"/>
      <c r="M107" s="175"/>
      <c r="N107" s="82"/>
      <c r="O107" s="85"/>
      <c r="P107" s="168"/>
      <c r="Q107" s="168"/>
      <c r="R107" s="182"/>
      <c r="S107" s="166"/>
      <c r="T107" s="168"/>
      <c r="U107" s="174"/>
      <c r="V107" s="175"/>
      <c r="W107" s="175"/>
      <c r="X107" s="175"/>
      <c r="Y107" s="175"/>
      <c r="Z107" s="175"/>
      <c r="AA107" s="85"/>
      <c r="AB107" s="85"/>
      <c r="AC107" s="86"/>
    </row>
    <row r="108" spans="1:29" ht="15" customHeight="1" x14ac:dyDescent="0.15">
      <c r="A108" s="77"/>
      <c r="B108" s="78"/>
      <c r="C108" s="78"/>
      <c r="D108" s="78"/>
      <c r="E108" s="78"/>
      <c r="F108" s="78"/>
      <c r="G108" s="78"/>
      <c r="H108" s="72"/>
      <c r="I108" s="72"/>
      <c r="J108" s="166"/>
      <c r="K108" s="168"/>
      <c r="L108" s="72"/>
      <c r="M108" s="175"/>
      <c r="N108" s="82"/>
      <c r="O108" s="85"/>
      <c r="P108" s="168"/>
      <c r="Q108" s="168"/>
      <c r="R108" s="182"/>
      <c r="S108" s="166"/>
      <c r="T108" s="168"/>
      <c r="U108" s="178" t="s">
        <v>141</v>
      </c>
      <c r="V108" s="175"/>
      <c r="W108" s="175"/>
      <c r="X108" s="175"/>
      <c r="Y108" s="175"/>
      <c r="Z108" s="175"/>
      <c r="AA108" s="85"/>
      <c r="AB108" s="85"/>
      <c r="AC108" s="86"/>
    </row>
    <row r="109" spans="1:29" ht="15" customHeight="1" x14ac:dyDescent="0.15">
      <c r="A109" s="77"/>
      <c r="B109" s="78"/>
      <c r="C109" s="78"/>
      <c r="D109" s="78"/>
      <c r="E109" s="78"/>
      <c r="F109" s="78"/>
      <c r="G109" s="78"/>
      <c r="H109" s="72"/>
      <c r="I109" s="72"/>
      <c r="J109" s="166"/>
      <c r="K109" s="168"/>
      <c r="L109" s="72"/>
      <c r="M109" s="175"/>
      <c r="N109" s="82"/>
      <c r="O109" s="85"/>
      <c r="P109" s="168"/>
      <c r="Q109" s="168"/>
      <c r="R109" s="182"/>
      <c r="S109" s="166"/>
      <c r="T109" s="168"/>
      <c r="U109" s="179"/>
      <c r="V109" s="175"/>
      <c r="W109" s="175"/>
      <c r="X109" s="175"/>
      <c r="Y109" s="175"/>
      <c r="Z109" s="175"/>
      <c r="AA109" s="85"/>
      <c r="AB109" s="85"/>
      <c r="AC109" s="86"/>
    </row>
    <row r="110" spans="1:29" ht="15" customHeight="1" x14ac:dyDescent="0.15">
      <c r="A110" s="77"/>
      <c r="B110" s="78"/>
      <c r="C110" s="78"/>
      <c r="D110" s="78"/>
      <c r="E110" s="78"/>
      <c r="F110" s="78"/>
      <c r="G110" s="78"/>
      <c r="H110" s="72"/>
      <c r="I110" s="72"/>
      <c r="J110" s="166"/>
      <c r="K110" s="168"/>
      <c r="L110" s="72"/>
      <c r="M110" s="175"/>
      <c r="N110" s="82"/>
      <c r="O110" s="85"/>
      <c r="P110" s="168"/>
      <c r="Q110" s="168"/>
      <c r="R110" s="182"/>
      <c r="S110" s="166"/>
      <c r="T110" s="168"/>
      <c r="U110" s="179"/>
      <c r="V110" s="175"/>
      <c r="W110" s="175"/>
      <c r="X110" s="175"/>
      <c r="Y110" s="175"/>
      <c r="Z110" s="175"/>
      <c r="AA110" s="85"/>
      <c r="AB110" s="85"/>
      <c r="AC110" s="86"/>
    </row>
    <row r="111" spans="1:29" ht="7.5" customHeight="1" x14ac:dyDescent="0.15">
      <c r="A111" s="77"/>
      <c r="B111" s="78"/>
      <c r="C111" s="78"/>
      <c r="D111" s="78"/>
      <c r="E111" s="78"/>
      <c r="F111" s="78"/>
      <c r="G111" s="78"/>
      <c r="H111" s="72"/>
      <c r="I111" s="72"/>
      <c r="J111" s="167"/>
      <c r="K111" s="169"/>
      <c r="L111" s="72"/>
      <c r="M111" s="176"/>
      <c r="N111" s="177"/>
      <c r="O111" s="85"/>
      <c r="P111" s="169"/>
      <c r="Q111" s="169"/>
      <c r="R111" s="183"/>
      <c r="S111" s="167"/>
      <c r="T111" s="169"/>
      <c r="U111" s="180"/>
      <c r="V111" s="176"/>
      <c r="W111" s="176"/>
      <c r="X111" s="176"/>
      <c r="Y111" s="176"/>
      <c r="Z111" s="176"/>
      <c r="AA111" s="85"/>
      <c r="AB111" s="85"/>
      <c r="AC111" s="86"/>
    </row>
    <row r="112" spans="1:29" ht="18" customHeight="1" x14ac:dyDescent="0.15">
      <c r="A112" s="70"/>
      <c r="B112" s="71"/>
      <c r="C112" s="62"/>
      <c r="D112" s="62"/>
      <c r="E112" s="15"/>
      <c r="F112" s="17" t="s">
        <v>24</v>
      </c>
      <c r="G112" s="16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9"/>
    </row>
    <row r="113" spans="1:29" ht="18" customHeight="1" x14ac:dyDescent="0.15">
      <c r="A113" s="70"/>
      <c r="B113" s="71"/>
      <c r="C113" s="62"/>
      <c r="D113" s="62"/>
      <c r="E113" s="15"/>
      <c r="F113" s="17" t="s">
        <v>24</v>
      </c>
      <c r="G113" s="16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9"/>
    </row>
    <row r="114" spans="1:29" ht="18" customHeight="1" x14ac:dyDescent="0.15">
      <c r="A114" s="70"/>
      <c r="B114" s="71"/>
      <c r="C114" s="62"/>
      <c r="D114" s="62"/>
      <c r="E114" s="15"/>
      <c r="F114" s="17" t="s">
        <v>24</v>
      </c>
      <c r="G114" s="16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9"/>
    </row>
    <row r="115" spans="1:29" ht="18" customHeight="1" x14ac:dyDescent="0.15">
      <c r="A115" s="70"/>
      <c r="B115" s="71"/>
      <c r="C115" s="62"/>
      <c r="D115" s="62"/>
      <c r="E115" s="15"/>
      <c r="F115" s="17" t="s">
        <v>24</v>
      </c>
      <c r="G115" s="16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9"/>
    </row>
    <row r="116" spans="1:29" ht="18" customHeight="1" x14ac:dyDescent="0.15">
      <c r="A116" s="70"/>
      <c r="B116" s="71"/>
      <c r="C116" s="62"/>
      <c r="D116" s="62"/>
      <c r="E116" s="15"/>
      <c r="F116" s="17" t="s">
        <v>24</v>
      </c>
      <c r="G116" s="16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9"/>
    </row>
    <row r="117" spans="1:29" ht="18" customHeight="1" x14ac:dyDescent="0.15">
      <c r="A117" s="70"/>
      <c r="B117" s="71"/>
      <c r="C117" s="62"/>
      <c r="D117" s="62"/>
      <c r="E117" s="15"/>
      <c r="F117" s="17" t="s">
        <v>24</v>
      </c>
      <c r="G117" s="16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9"/>
    </row>
    <row r="118" spans="1:29" ht="18" customHeight="1" x14ac:dyDescent="0.15">
      <c r="A118" s="70"/>
      <c r="B118" s="71"/>
      <c r="C118" s="62"/>
      <c r="D118" s="62"/>
      <c r="E118" s="15"/>
      <c r="F118" s="17" t="s">
        <v>24</v>
      </c>
      <c r="G118" s="16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9"/>
    </row>
    <row r="119" spans="1:29" ht="18" customHeight="1" x14ac:dyDescent="0.15">
      <c r="A119" s="70"/>
      <c r="B119" s="71"/>
      <c r="C119" s="62"/>
      <c r="D119" s="62"/>
      <c r="E119" s="15"/>
      <c r="F119" s="17" t="s">
        <v>24</v>
      </c>
      <c r="G119" s="16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9"/>
    </row>
    <row r="120" spans="1:29" ht="18" customHeight="1" x14ac:dyDescent="0.15">
      <c r="A120" s="70"/>
      <c r="B120" s="71"/>
      <c r="C120" s="62"/>
      <c r="D120" s="62"/>
      <c r="E120" s="15"/>
      <c r="F120" s="17" t="s">
        <v>24</v>
      </c>
      <c r="G120" s="16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9"/>
    </row>
    <row r="121" spans="1:29" ht="18" customHeight="1" x14ac:dyDescent="0.15">
      <c r="A121" s="70"/>
      <c r="B121" s="71"/>
      <c r="C121" s="62"/>
      <c r="D121" s="62"/>
      <c r="E121" s="15"/>
      <c r="F121" s="17" t="s">
        <v>24</v>
      </c>
      <c r="G121" s="16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9"/>
    </row>
    <row r="122" spans="1:29" ht="18" customHeight="1" x14ac:dyDescent="0.15">
      <c r="A122" s="61"/>
      <c r="B122" s="62"/>
      <c r="C122" s="62"/>
      <c r="D122" s="62"/>
      <c r="E122" s="15"/>
      <c r="F122" s="17" t="s">
        <v>24</v>
      </c>
      <c r="G122" s="16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9"/>
    </row>
    <row r="123" spans="1:29" ht="18" customHeight="1" x14ac:dyDescent="0.15">
      <c r="A123" s="61"/>
      <c r="B123" s="62"/>
      <c r="C123" s="62"/>
      <c r="D123" s="62"/>
      <c r="E123" s="15"/>
      <c r="F123" s="17" t="s">
        <v>24</v>
      </c>
      <c r="G123" s="16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9"/>
    </row>
    <row r="124" spans="1:29" ht="18" customHeight="1" x14ac:dyDescent="0.15">
      <c r="A124" s="61"/>
      <c r="B124" s="62"/>
      <c r="C124" s="62"/>
      <c r="D124" s="62"/>
      <c r="E124" s="15"/>
      <c r="F124" s="17" t="s">
        <v>24</v>
      </c>
      <c r="G124" s="16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9"/>
    </row>
    <row r="125" spans="1:29" ht="18" customHeight="1" x14ac:dyDescent="0.15">
      <c r="A125" s="61"/>
      <c r="B125" s="62"/>
      <c r="C125" s="62"/>
      <c r="D125" s="62"/>
      <c r="E125" s="15"/>
      <c r="F125" s="17" t="s">
        <v>24</v>
      </c>
      <c r="G125" s="16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9"/>
    </row>
    <row r="126" spans="1:29" ht="18" customHeight="1" x14ac:dyDescent="0.15">
      <c r="A126" s="61"/>
      <c r="B126" s="62"/>
      <c r="C126" s="62"/>
      <c r="D126" s="62"/>
      <c r="E126" s="15"/>
      <c r="F126" s="17" t="s">
        <v>24</v>
      </c>
      <c r="G126" s="16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9"/>
    </row>
    <row r="127" spans="1:29" ht="18" customHeight="1" x14ac:dyDescent="0.15">
      <c r="A127" s="61"/>
      <c r="B127" s="62"/>
      <c r="C127" s="62"/>
      <c r="D127" s="62"/>
      <c r="E127" s="15"/>
      <c r="F127" s="17" t="s">
        <v>24</v>
      </c>
      <c r="G127" s="16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9"/>
    </row>
    <row r="128" spans="1:29" ht="18" customHeight="1" x14ac:dyDescent="0.15">
      <c r="A128" s="61"/>
      <c r="B128" s="62"/>
      <c r="C128" s="62"/>
      <c r="D128" s="62"/>
      <c r="E128" s="15"/>
      <c r="F128" s="17" t="s">
        <v>24</v>
      </c>
      <c r="G128" s="16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9"/>
    </row>
    <row r="129" spans="1:29" ht="18" customHeight="1" x14ac:dyDescent="0.15">
      <c r="A129" s="61"/>
      <c r="B129" s="62"/>
      <c r="C129" s="62"/>
      <c r="D129" s="62"/>
      <c r="E129" s="15"/>
      <c r="F129" s="17" t="s">
        <v>24</v>
      </c>
      <c r="G129" s="16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9"/>
    </row>
    <row r="130" spans="1:29" ht="18" customHeight="1" x14ac:dyDescent="0.15">
      <c r="A130" s="61"/>
      <c r="B130" s="62"/>
      <c r="C130" s="62"/>
      <c r="D130" s="62"/>
      <c r="E130" s="15"/>
      <c r="F130" s="17" t="s">
        <v>24</v>
      </c>
      <c r="G130" s="16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9"/>
    </row>
    <row r="131" spans="1:29" ht="18" customHeight="1" x14ac:dyDescent="0.15">
      <c r="A131" s="61"/>
      <c r="B131" s="62"/>
      <c r="C131" s="62"/>
      <c r="D131" s="62"/>
      <c r="E131" s="15"/>
      <c r="F131" s="17" t="s">
        <v>24</v>
      </c>
      <c r="G131" s="16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9"/>
    </row>
    <row r="132" spans="1:29" ht="18" customHeight="1" x14ac:dyDescent="0.15">
      <c r="A132" s="63" t="s">
        <v>121</v>
      </c>
      <c r="B132" s="64"/>
      <c r="C132" s="65" t="str">
        <f>IF(COUNTA(C112:D131)&lt;&gt;0,COUNTA(C112:D131),"")</f>
        <v/>
      </c>
      <c r="D132" s="65"/>
      <c r="E132" s="65"/>
      <c r="F132" s="65"/>
      <c r="G132" s="65"/>
      <c r="H132" s="10" t="str">
        <f>IF(COUNTA(H112:H131)=0,"",COUNTA(H112:H131))</f>
        <v/>
      </c>
      <c r="I132" s="10" t="str">
        <f t="shared" ref="I132:AB132" si="6">IF(COUNTA(I112:I131)=0,"",COUNTA(I112:I131))</f>
        <v/>
      </c>
      <c r="J132" s="10" t="str">
        <f t="shared" si="6"/>
        <v/>
      </c>
      <c r="K132" s="10" t="str">
        <f t="shared" si="6"/>
        <v/>
      </c>
      <c r="L132" s="10" t="str">
        <f t="shared" si="6"/>
        <v/>
      </c>
      <c r="M132" s="10" t="str">
        <f t="shared" si="6"/>
        <v/>
      </c>
      <c r="N132" s="10" t="str">
        <f t="shared" si="6"/>
        <v/>
      </c>
      <c r="O132" s="10" t="str">
        <f t="shared" si="6"/>
        <v/>
      </c>
      <c r="P132" s="10" t="str">
        <f t="shared" si="6"/>
        <v/>
      </c>
      <c r="Q132" s="10" t="str">
        <f t="shared" si="6"/>
        <v/>
      </c>
      <c r="R132" s="10" t="str">
        <f t="shared" si="6"/>
        <v/>
      </c>
      <c r="S132" s="10" t="str">
        <f t="shared" si="6"/>
        <v/>
      </c>
      <c r="T132" s="10" t="str">
        <f t="shared" si="6"/>
        <v/>
      </c>
      <c r="U132" s="10" t="str">
        <f t="shared" si="6"/>
        <v/>
      </c>
      <c r="V132" s="10" t="str">
        <f t="shared" si="6"/>
        <v/>
      </c>
      <c r="W132" s="10" t="str">
        <f t="shared" si="6"/>
        <v/>
      </c>
      <c r="X132" s="10" t="str">
        <f t="shared" si="6"/>
        <v/>
      </c>
      <c r="Y132" s="10" t="str">
        <f t="shared" si="6"/>
        <v/>
      </c>
      <c r="Z132" s="10" t="str">
        <f t="shared" si="6"/>
        <v/>
      </c>
      <c r="AA132" s="10" t="str">
        <f t="shared" si="6"/>
        <v/>
      </c>
      <c r="AB132" s="10" t="str">
        <f t="shared" si="6"/>
        <v/>
      </c>
      <c r="AC132" s="21" t="str">
        <f>IF(COUNTA(AC112:AC131)=0,"",COUNTA(AC112:AC131))</f>
        <v/>
      </c>
    </row>
    <row r="133" spans="1:29" ht="15" customHeight="1" x14ac:dyDescent="0.15">
      <c r="A133" s="66" t="str">
        <f>IF(COUNTA(U112:U131)&lt;&gt;0,"基準拘束圧","")</f>
        <v/>
      </c>
      <c r="B133" s="67"/>
      <c r="C133" s="67"/>
      <c r="D133" s="68" t="str">
        <f>IF($D87&lt;&gt;"","(  "&amp;$D87&amp;"  )","")</f>
        <v>(  (  有効土被り圧  )  )</v>
      </c>
      <c r="E133" s="68"/>
      <c r="F133" s="68"/>
      <c r="G133" s="20"/>
      <c r="H133" s="67" t="s">
        <v>185</v>
      </c>
      <c r="I133" s="67"/>
      <c r="J133" s="8" t="s">
        <v>127</v>
      </c>
      <c r="K133" s="8" t="s">
        <v>116</v>
      </c>
      <c r="L133" s="69"/>
      <c r="M133" s="69"/>
      <c r="N133" s="69"/>
      <c r="O133" s="69"/>
      <c r="P133" s="69"/>
      <c r="Q133" s="69"/>
      <c r="R133" s="69"/>
      <c r="S133" s="8" t="s">
        <v>188</v>
      </c>
      <c r="T133" s="8" t="s">
        <v>117</v>
      </c>
      <c r="U133" s="8" t="s">
        <v>116</v>
      </c>
      <c r="V133" s="69"/>
      <c r="W133" s="69"/>
      <c r="X133" s="69"/>
      <c r="Y133" s="69"/>
      <c r="Z133" s="69"/>
      <c r="AA133" s="69"/>
      <c r="AB133" s="69"/>
      <c r="AC133" s="9" t="s">
        <v>15</v>
      </c>
    </row>
    <row r="134" spans="1:29" ht="15" customHeight="1" x14ac:dyDescent="0.15">
      <c r="A134" s="50" t="s">
        <v>192</v>
      </c>
      <c r="B134" s="51"/>
      <c r="C134" s="51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3"/>
    </row>
    <row r="135" spans="1:29" ht="15" customHeight="1" x14ac:dyDescent="0.15">
      <c r="A135" s="54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6"/>
    </row>
    <row r="136" spans="1:29" ht="15" customHeight="1" x14ac:dyDescent="0.15">
      <c r="A136" s="54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6"/>
    </row>
    <row r="137" spans="1:29" ht="15" customHeight="1" x14ac:dyDescent="0.15">
      <c r="A137" s="54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6"/>
    </row>
    <row r="138" spans="1:29" ht="15" customHeight="1" thickBot="1" x14ac:dyDescent="0.2">
      <c r="A138" s="57" t="s">
        <v>193</v>
      </c>
      <c r="B138" s="58"/>
      <c r="C138" s="58"/>
      <c r="D138" s="59" t="s">
        <v>205</v>
      </c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60"/>
    </row>
    <row r="139" spans="1:29" ht="26.25" customHeight="1" thickBot="1" x14ac:dyDescent="0.2">
      <c r="A139" s="130"/>
      <c r="B139" s="131"/>
      <c r="C139" s="131"/>
      <c r="D139" s="131"/>
      <c r="E139" s="131"/>
      <c r="F139" s="131"/>
      <c r="G139" s="131"/>
      <c r="H139" s="132" t="s">
        <v>130</v>
      </c>
      <c r="I139" s="133"/>
      <c r="J139" s="133"/>
      <c r="K139" s="133"/>
      <c r="L139" s="133"/>
      <c r="M139" s="133"/>
      <c r="N139" s="133"/>
      <c r="O139" s="133"/>
      <c r="P139" s="133"/>
      <c r="Q139" s="133"/>
      <c r="R139" s="134" t="str">
        <f>IF(C158&lt;&gt;"",R93+1,"")</f>
        <v/>
      </c>
      <c r="S139" s="134"/>
      <c r="T139" s="134"/>
      <c r="U139" s="134"/>
      <c r="V139" s="134"/>
      <c r="W139" s="134"/>
      <c r="X139" s="134"/>
      <c r="Y139" s="134"/>
      <c r="Z139" s="134"/>
      <c r="AA139" s="134"/>
      <c r="AB139" s="134"/>
      <c r="AC139" s="135"/>
    </row>
    <row r="140" spans="1:29" ht="22.5" customHeight="1" x14ac:dyDescent="0.15">
      <c r="A140" s="152" t="s">
        <v>0</v>
      </c>
      <c r="B140" s="153"/>
      <c r="C140" s="153"/>
      <c r="D140" s="121" t="str">
        <f>IF($D94&lt;&gt;"",$D94,"")</f>
        <v/>
      </c>
      <c r="E140" s="121"/>
      <c r="F140" s="121"/>
      <c r="G140" s="121"/>
      <c r="H140" s="121"/>
      <c r="I140" s="121"/>
      <c r="J140" s="121"/>
      <c r="K140" s="121"/>
      <c r="L140" s="121"/>
      <c r="M140" s="121"/>
      <c r="N140" s="153" t="s">
        <v>7</v>
      </c>
      <c r="O140" s="153"/>
      <c r="P140" s="153"/>
      <c r="Q140" s="153"/>
      <c r="R140" s="125">
        <f ca="1">YEAR(TODAY())</f>
        <v>2025</v>
      </c>
      <c r="S140" s="125"/>
      <c r="T140" s="125"/>
      <c r="U140" s="125"/>
      <c r="V140" s="126"/>
      <c r="W140" s="24" t="s">
        <v>14</v>
      </c>
      <c r="X140" s="127">
        <f ca="1">MONTH(TODAY())</f>
        <v>7</v>
      </c>
      <c r="Y140" s="126"/>
      <c r="Z140" s="24" t="s">
        <v>170</v>
      </c>
      <c r="AA140" s="127">
        <f ca="1">DAY(TODAY())</f>
        <v>1</v>
      </c>
      <c r="AB140" s="126"/>
      <c r="AC140" s="25" t="s">
        <v>171</v>
      </c>
    </row>
    <row r="141" spans="1:29" ht="22.5" customHeight="1" x14ac:dyDescent="0.15">
      <c r="A141" s="154"/>
      <c r="B141" s="80"/>
      <c r="C141" s="80"/>
      <c r="D141" s="128" t="str">
        <f>IF($D95&lt;&gt;"",$D95,"")</f>
        <v/>
      </c>
      <c r="E141" s="128"/>
      <c r="F141" s="128"/>
      <c r="G141" s="128"/>
      <c r="H141" s="128"/>
      <c r="I141" s="128"/>
      <c r="J141" s="128"/>
      <c r="K141" s="128"/>
      <c r="L141" s="128"/>
      <c r="M141" s="128"/>
      <c r="N141" s="80" t="s">
        <v>8</v>
      </c>
      <c r="O141" s="80"/>
      <c r="P141" s="80"/>
      <c r="Q141" s="80"/>
      <c r="R141" s="97" t="str">
        <f t="shared" ref="R141:R149" si="7">IF($R95&lt;&gt;"",$R95,"")</f>
        <v/>
      </c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8"/>
    </row>
    <row r="142" spans="1:29" ht="22.5" customHeight="1" x14ac:dyDescent="0.15">
      <c r="A142" s="154" t="s">
        <v>1</v>
      </c>
      <c r="B142" s="80"/>
      <c r="C142" s="80"/>
      <c r="D142" s="113" t="str">
        <f>IF($D96&lt;&gt;"",$D96,"")</f>
        <v/>
      </c>
      <c r="E142" s="113"/>
      <c r="F142" s="113"/>
      <c r="G142" s="113"/>
      <c r="H142" s="113"/>
      <c r="I142" s="113"/>
      <c r="J142" s="113"/>
      <c r="K142" s="113"/>
      <c r="L142" s="113"/>
      <c r="M142" s="113"/>
      <c r="N142" s="80" t="s">
        <v>9</v>
      </c>
      <c r="O142" s="80"/>
      <c r="P142" s="80"/>
      <c r="Q142" s="80"/>
      <c r="R142" s="97" t="str">
        <f t="shared" si="7"/>
        <v/>
      </c>
      <c r="S142" s="97"/>
      <c r="T142" s="97"/>
      <c r="U142" s="97"/>
      <c r="V142" s="105"/>
      <c r="W142" s="22" t="s">
        <v>14</v>
      </c>
      <c r="X142" s="101" t="str">
        <f>IF($X96&lt;&gt;"",$X96,"")</f>
        <v/>
      </c>
      <c r="Y142" s="105"/>
      <c r="Z142" s="22" t="s">
        <v>170</v>
      </c>
      <c r="AA142" s="101" t="str">
        <f>IF($AA96&lt;&gt;"",$AA96,"")</f>
        <v/>
      </c>
      <c r="AB142" s="105"/>
      <c r="AC142" s="23" t="s">
        <v>171</v>
      </c>
    </row>
    <row r="143" spans="1:29" ht="22.5" customHeight="1" x14ac:dyDescent="0.15">
      <c r="A143" s="154" t="s">
        <v>2</v>
      </c>
      <c r="B143" s="80"/>
      <c r="C143" s="80"/>
      <c r="D143" s="97" t="str">
        <f>IF($D97&lt;&gt;"",$D97,"")</f>
        <v/>
      </c>
      <c r="E143" s="97"/>
      <c r="F143" s="97"/>
      <c r="G143" s="97"/>
      <c r="H143" s="97"/>
      <c r="I143" s="97"/>
      <c r="J143" s="97"/>
      <c r="K143" s="97"/>
      <c r="L143" s="97"/>
      <c r="M143" s="97"/>
      <c r="N143" s="80" t="s">
        <v>10</v>
      </c>
      <c r="O143" s="80"/>
      <c r="P143" s="80"/>
      <c r="Q143" s="80"/>
      <c r="R143" s="105" t="str">
        <f t="shared" si="7"/>
        <v/>
      </c>
      <c r="S143" s="111"/>
      <c r="T143" s="148" t="str">
        <f>IF($T97&lt;&gt;"",$T97,"")</f>
        <v/>
      </c>
      <c r="U143" s="149"/>
      <c r="V143" s="149"/>
      <c r="W143" s="149"/>
      <c r="X143" s="149"/>
      <c r="Y143" s="149"/>
      <c r="Z143" s="149"/>
      <c r="AA143" s="149"/>
      <c r="AB143" s="149"/>
      <c r="AC143" s="18" t="str">
        <f>IF(R143="無し","","頃")</f>
        <v>頃</v>
      </c>
    </row>
    <row r="144" spans="1:29" ht="22.5" customHeight="1" x14ac:dyDescent="0.15">
      <c r="A144" s="154" t="s">
        <v>172</v>
      </c>
      <c r="B144" s="80"/>
      <c r="C144" s="80"/>
      <c r="D144" s="97" t="str">
        <f t="shared" ref="D144:D148" si="8">IF($D98&lt;&gt;"",$D98,"")</f>
        <v/>
      </c>
      <c r="E144" s="97"/>
      <c r="F144" s="97"/>
      <c r="G144" s="97"/>
      <c r="H144" s="97"/>
      <c r="I144" s="97"/>
      <c r="J144" s="97"/>
      <c r="K144" s="97"/>
      <c r="L144" s="97"/>
      <c r="M144" s="97"/>
      <c r="N144" s="80" t="s">
        <v>11</v>
      </c>
      <c r="O144" s="80"/>
      <c r="P144" s="80"/>
      <c r="Q144" s="80"/>
      <c r="R144" s="105" t="str">
        <f t="shared" si="7"/>
        <v/>
      </c>
      <c r="S144" s="111"/>
      <c r="T144" s="109" t="str">
        <f>IF($T98&lt;&gt;"",$T98,"")</f>
        <v/>
      </c>
      <c r="U144" s="110"/>
      <c r="V144" s="110"/>
      <c r="W144" s="110"/>
      <c r="X144" s="110"/>
      <c r="Y144" s="110"/>
      <c r="Z144" s="110"/>
      <c r="AA144" s="110"/>
      <c r="AB144" s="110"/>
      <c r="AC144" s="136"/>
    </row>
    <row r="145" spans="1:29" ht="22.5" customHeight="1" x14ac:dyDescent="0.15">
      <c r="A145" s="150" t="s">
        <v>96</v>
      </c>
      <c r="B145" s="80" t="s">
        <v>3</v>
      </c>
      <c r="C145" s="80"/>
      <c r="D145" s="97" t="str">
        <f t="shared" si="8"/>
        <v/>
      </c>
      <c r="E145" s="105"/>
      <c r="F145" s="95" t="str">
        <f>IF($F99&lt;&gt;"",$F99,"")</f>
        <v/>
      </c>
      <c r="G145" s="97"/>
      <c r="H145" s="97"/>
      <c r="I145" s="100"/>
      <c r="J145" s="101" t="str">
        <f>IF($J99&lt;&gt;"",$J99,"")</f>
        <v/>
      </c>
      <c r="K145" s="97"/>
      <c r="L145" s="97"/>
      <c r="M145" s="97"/>
      <c r="N145" s="80" t="s">
        <v>40</v>
      </c>
      <c r="O145" s="80"/>
      <c r="P145" s="80"/>
      <c r="Q145" s="80"/>
      <c r="R145" s="105" t="str">
        <f t="shared" si="7"/>
        <v/>
      </c>
      <c r="S145" s="111"/>
      <c r="T145" s="109" t="str">
        <f>IF($T99&lt;&gt;"",$T99,"")</f>
        <v/>
      </c>
      <c r="U145" s="110"/>
      <c r="V145" s="110"/>
      <c r="W145" s="110"/>
      <c r="X145" s="110"/>
      <c r="Y145" s="110"/>
      <c r="Z145" s="110"/>
      <c r="AA145" s="110"/>
      <c r="AB145" s="110"/>
      <c r="AC145" s="136"/>
    </row>
    <row r="146" spans="1:29" ht="22.5" customHeight="1" x14ac:dyDescent="0.15">
      <c r="A146" s="151"/>
      <c r="B146" s="80" t="s">
        <v>0</v>
      </c>
      <c r="C146" s="80"/>
      <c r="D146" s="97" t="str">
        <f t="shared" si="8"/>
        <v/>
      </c>
      <c r="E146" s="97"/>
      <c r="F146" s="97"/>
      <c r="G146" s="97"/>
      <c r="H146" s="97"/>
      <c r="I146" s="97"/>
      <c r="J146" s="97"/>
      <c r="K146" s="97"/>
      <c r="L146" s="97"/>
      <c r="M146" s="97"/>
      <c r="N146" s="161" t="s">
        <v>73</v>
      </c>
      <c r="O146" s="80" t="s">
        <v>76</v>
      </c>
      <c r="P146" s="80"/>
      <c r="Q146" s="80"/>
      <c r="R146" s="105" t="str">
        <f t="shared" si="7"/>
        <v/>
      </c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36"/>
    </row>
    <row r="147" spans="1:29" ht="22.5" customHeight="1" x14ac:dyDescent="0.15">
      <c r="A147" s="151"/>
      <c r="B147" s="80" t="s">
        <v>5</v>
      </c>
      <c r="C147" s="80"/>
      <c r="D147" s="13" t="str">
        <f t="shared" si="8"/>
        <v/>
      </c>
      <c r="E147" s="109" t="str">
        <f>IF($E101&lt;&gt;"",$E101,"")</f>
        <v/>
      </c>
      <c r="F147" s="110"/>
      <c r="G147" s="111"/>
      <c r="H147" s="109" t="str">
        <f>IF($H101&lt;&gt;"",$H101,"")</f>
        <v/>
      </c>
      <c r="I147" s="110"/>
      <c r="J147" s="110"/>
      <c r="K147" s="110"/>
      <c r="L147" s="110"/>
      <c r="M147" s="101"/>
      <c r="N147" s="162"/>
      <c r="O147" s="80" t="s">
        <v>75</v>
      </c>
      <c r="P147" s="80"/>
      <c r="Q147" s="80"/>
      <c r="R147" s="105" t="str">
        <f t="shared" si="7"/>
        <v/>
      </c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36"/>
    </row>
    <row r="148" spans="1:29" ht="22.5" customHeight="1" x14ac:dyDescent="0.15">
      <c r="A148" s="151"/>
      <c r="B148" s="80" t="s">
        <v>4</v>
      </c>
      <c r="C148" s="80"/>
      <c r="D148" s="13" t="str">
        <f t="shared" si="8"/>
        <v/>
      </c>
      <c r="E148" s="109" t="str">
        <f>IF($E102&lt;&gt;"",$E102,"")</f>
        <v/>
      </c>
      <c r="F148" s="110"/>
      <c r="G148" s="111"/>
      <c r="H148" s="109" t="str">
        <f>IF($H102&lt;&gt;"",$H102,"")</f>
        <v/>
      </c>
      <c r="I148" s="110"/>
      <c r="J148" s="110"/>
      <c r="K148" s="110"/>
      <c r="L148" s="110"/>
      <c r="M148" s="101"/>
      <c r="N148" s="162"/>
      <c r="O148" s="80" t="s">
        <v>13</v>
      </c>
      <c r="P148" s="80"/>
      <c r="Q148" s="80"/>
      <c r="R148" s="105" t="str">
        <f t="shared" si="7"/>
        <v/>
      </c>
      <c r="S148" s="111"/>
      <c r="T148" s="137" t="str">
        <f>IF($T102&lt;&gt;"",$T102,"")</f>
        <v/>
      </c>
      <c r="U148" s="138"/>
      <c r="V148" s="138"/>
      <c r="W148" s="138"/>
      <c r="X148" s="138"/>
      <c r="Y148" s="138"/>
      <c r="Z148" s="138"/>
      <c r="AA148" s="138"/>
      <c r="AB148" s="138"/>
      <c r="AC148" s="139"/>
    </row>
    <row r="149" spans="1:29" ht="22.5" customHeight="1" x14ac:dyDescent="0.15">
      <c r="A149" s="154" t="s">
        <v>12</v>
      </c>
      <c r="B149" s="80"/>
      <c r="C149" s="80"/>
      <c r="D149" s="26" t="str">
        <f>IF($D103&lt;&gt;"",$D103,"")</f>
        <v/>
      </c>
      <c r="E149" s="22" t="str">
        <f>IF($E103&lt;&gt;"",$E103,"")</f>
        <v/>
      </c>
      <c r="F149" s="109" t="str">
        <f>IF($F103&lt;&gt;"",$F103,"")</f>
        <v/>
      </c>
      <c r="G149" s="111"/>
      <c r="H149" s="94" t="str">
        <f>IF($H103&lt;&gt;"",$H103,"")</f>
        <v/>
      </c>
      <c r="I149" s="94"/>
      <c r="J149" s="94"/>
      <c r="K149" s="94"/>
      <c r="L149" s="94"/>
      <c r="M149" s="95"/>
      <c r="N149" s="162"/>
      <c r="O149" s="80" t="s">
        <v>4</v>
      </c>
      <c r="P149" s="80"/>
      <c r="Q149" s="80"/>
      <c r="R149" s="97" t="str">
        <f t="shared" si="7"/>
        <v/>
      </c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8"/>
    </row>
    <row r="150" spans="1:29" ht="15" customHeight="1" x14ac:dyDescent="0.15">
      <c r="A150" s="77" t="s">
        <v>102</v>
      </c>
      <c r="B150" s="78"/>
      <c r="C150" s="78" t="s">
        <v>20</v>
      </c>
      <c r="D150" s="78"/>
      <c r="E150" s="79" t="s">
        <v>177</v>
      </c>
      <c r="F150" s="78"/>
      <c r="G150" s="78"/>
      <c r="H150" s="96" t="s">
        <v>195</v>
      </c>
      <c r="I150" s="92"/>
      <c r="J150" s="93"/>
      <c r="K150" s="96" t="s">
        <v>31</v>
      </c>
      <c r="L150" s="92"/>
      <c r="M150" s="92"/>
      <c r="N150" s="92"/>
      <c r="O150" s="93"/>
      <c r="P150" s="96" t="s">
        <v>34</v>
      </c>
      <c r="Q150" s="92"/>
      <c r="R150" s="92"/>
      <c r="S150" s="92"/>
      <c r="T150" s="92"/>
      <c r="U150" s="93"/>
      <c r="V150" s="96" t="s">
        <v>23</v>
      </c>
      <c r="W150" s="92"/>
      <c r="X150" s="92"/>
      <c r="Y150" s="92"/>
      <c r="Z150" s="92"/>
      <c r="AA150" s="92"/>
      <c r="AB150" s="92"/>
      <c r="AC150" s="164"/>
    </row>
    <row r="151" spans="1:29" ht="15" customHeight="1" x14ac:dyDescent="0.15">
      <c r="A151" s="77"/>
      <c r="B151" s="78"/>
      <c r="C151" s="78"/>
      <c r="D151" s="78"/>
      <c r="E151" s="78"/>
      <c r="F151" s="78"/>
      <c r="G151" s="78"/>
      <c r="H151" s="72" t="s">
        <v>16</v>
      </c>
      <c r="I151" s="72" t="s">
        <v>17</v>
      </c>
      <c r="J151" s="165" t="s">
        <v>18</v>
      </c>
      <c r="K151" s="74" t="s">
        <v>28</v>
      </c>
      <c r="L151" s="170" t="s">
        <v>19</v>
      </c>
      <c r="M151" s="171"/>
      <c r="N151" s="172"/>
      <c r="O151" s="85" t="s">
        <v>133</v>
      </c>
      <c r="P151" s="170" t="s">
        <v>21</v>
      </c>
      <c r="Q151" s="171"/>
      <c r="R151" s="172"/>
      <c r="S151" s="165" t="s">
        <v>132</v>
      </c>
      <c r="T151" s="74" t="s">
        <v>135</v>
      </c>
      <c r="U151" s="173" t="s">
        <v>149</v>
      </c>
      <c r="V151" s="81" t="s">
        <v>160</v>
      </c>
      <c r="W151" s="81" t="s">
        <v>139</v>
      </c>
      <c r="X151" s="81" t="s">
        <v>154</v>
      </c>
      <c r="Y151" s="81" t="s">
        <v>138</v>
      </c>
      <c r="Z151" s="81" t="s">
        <v>140</v>
      </c>
      <c r="AA151" s="85"/>
      <c r="AB151" s="85"/>
      <c r="AC151" s="86"/>
    </row>
    <row r="152" spans="1:29" ht="15" customHeight="1" x14ac:dyDescent="0.15">
      <c r="A152" s="77"/>
      <c r="B152" s="78"/>
      <c r="C152" s="78"/>
      <c r="D152" s="78"/>
      <c r="E152" s="78"/>
      <c r="F152" s="78"/>
      <c r="G152" s="78"/>
      <c r="H152" s="72"/>
      <c r="I152" s="72"/>
      <c r="J152" s="166"/>
      <c r="K152" s="168"/>
      <c r="L152" s="72" t="s">
        <v>25</v>
      </c>
      <c r="M152" s="81" t="s">
        <v>196</v>
      </c>
      <c r="N152" s="81" t="s">
        <v>197</v>
      </c>
      <c r="O152" s="85"/>
      <c r="P152" s="74" t="s">
        <v>26</v>
      </c>
      <c r="Q152" s="74" t="s">
        <v>131</v>
      </c>
      <c r="R152" s="181" t="s">
        <v>198</v>
      </c>
      <c r="S152" s="166"/>
      <c r="T152" s="168"/>
      <c r="U152" s="174"/>
      <c r="V152" s="175"/>
      <c r="W152" s="175"/>
      <c r="X152" s="175"/>
      <c r="Y152" s="175"/>
      <c r="Z152" s="175"/>
      <c r="AA152" s="85"/>
      <c r="AB152" s="85"/>
      <c r="AC152" s="86"/>
    </row>
    <row r="153" spans="1:29" ht="15" customHeight="1" x14ac:dyDescent="0.15">
      <c r="A153" s="77"/>
      <c r="B153" s="78"/>
      <c r="C153" s="78"/>
      <c r="D153" s="78"/>
      <c r="E153" s="78"/>
      <c r="F153" s="78"/>
      <c r="G153" s="78"/>
      <c r="H153" s="72"/>
      <c r="I153" s="72"/>
      <c r="J153" s="166"/>
      <c r="K153" s="168"/>
      <c r="L153" s="72"/>
      <c r="M153" s="175"/>
      <c r="N153" s="82"/>
      <c r="O153" s="85"/>
      <c r="P153" s="168"/>
      <c r="Q153" s="168"/>
      <c r="R153" s="182"/>
      <c r="S153" s="166"/>
      <c r="T153" s="168"/>
      <c r="U153" s="174"/>
      <c r="V153" s="175"/>
      <c r="W153" s="175"/>
      <c r="X153" s="175"/>
      <c r="Y153" s="175"/>
      <c r="Z153" s="175"/>
      <c r="AA153" s="85"/>
      <c r="AB153" s="85"/>
      <c r="AC153" s="86"/>
    </row>
    <row r="154" spans="1:29" ht="15" customHeight="1" x14ac:dyDescent="0.15">
      <c r="A154" s="77"/>
      <c r="B154" s="78"/>
      <c r="C154" s="78"/>
      <c r="D154" s="78"/>
      <c r="E154" s="78"/>
      <c r="F154" s="78"/>
      <c r="G154" s="78"/>
      <c r="H154" s="72"/>
      <c r="I154" s="72"/>
      <c r="J154" s="166"/>
      <c r="K154" s="168"/>
      <c r="L154" s="72"/>
      <c r="M154" s="175"/>
      <c r="N154" s="82"/>
      <c r="O154" s="85"/>
      <c r="P154" s="168"/>
      <c r="Q154" s="168"/>
      <c r="R154" s="182"/>
      <c r="S154" s="166"/>
      <c r="T154" s="168"/>
      <c r="U154" s="178" t="s">
        <v>141</v>
      </c>
      <c r="V154" s="175"/>
      <c r="W154" s="175"/>
      <c r="X154" s="175"/>
      <c r="Y154" s="175"/>
      <c r="Z154" s="175"/>
      <c r="AA154" s="85"/>
      <c r="AB154" s="85"/>
      <c r="AC154" s="86"/>
    </row>
    <row r="155" spans="1:29" ht="15" customHeight="1" x14ac:dyDescent="0.15">
      <c r="A155" s="77"/>
      <c r="B155" s="78"/>
      <c r="C155" s="78"/>
      <c r="D155" s="78"/>
      <c r="E155" s="78"/>
      <c r="F155" s="78"/>
      <c r="G155" s="78"/>
      <c r="H155" s="72"/>
      <c r="I155" s="72"/>
      <c r="J155" s="166"/>
      <c r="K155" s="168"/>
      <c r="L155" s="72"/>
      <c r="M155" s="175"/>
      <c r="N155" s="82"/>
      <c r="O155" s="85"/>
      <c r="P155" s="168"/>
      <c r="Q155" s="168"/>
      <c r="R155" s="182"/>
      <c r="S155" s="166"/>
      <c r="T155" s="168"/>
      <c r="U155" s="179"/>
      <c r="V155" s="175"/>
      <c r="W155" s="175"/>
      <c r="X155" s="175"/>
      <c r="Y155" s="175"/>
      <c r="Z155" s="175"/>
      <c r="AA155" s="85"/>
      <c r="AB155" s="85"/>
      <c r="AC155" s="86"/>
    </row>
    <row r="156" spans="1:29" ht="15" customHeight="1" x14ac:dyDescent="0.15">
      <c r="A156" s="77"/>
      <c r="B156" s="78"/>
      <c r="C156" s="78"/>
      <c r="D156" s="78"/>
      <c r="E156" s="78"/>
      <c r="F156" s="78"/>
      <c r="G156" s="78"/>
      <c r="H156" s="72"/>
      <c r="I156" s="72"/>
      <c r="J156" s="166"/>
      <c r="K156" s="168"/>
      <c r="L156" s="72"/>
      <c r="M156" s="175"/>
      <c r="N156" s="82"/>
      <c r="O156" s="85"/>
      <c r="P156" s="168"/>
      <c r="Q156" s="168"/>
      <c r="R156" s="182"/>
      <c r="S156" s="166"/>
      <c r="T156" s="168"/>
      <c r="U156" s="179"/>
      <c r="V156" s="175"/>
      <c r="W156" s="175"/>
      <c r="X156" s="175"/>
      <c r="Y156" s="175"/>
      <c r="Z156" s="175"/>
      <c r="AA156" s="85"/>
      <c r="AB156" s="85"/>
      <c r="AC156" s="86"/>
    </row>
    <row r="157" spans="1:29" ht="7.5" customHeight="1" x14ac:dyDescent="0.15">
      <c r="A157" s="77"/>
      <c r="B157" s="78"/>
      <c r="C157" s="78"/>
      <c r="D157" s="78"/>
      <c r="E157" s="78"/>
      <c r="F157" s="78"/>
      <c r="G157" s="78"/>
      <c r="H157" s="72"/>
      <c r="I157" s="72"/>
      <c r="J157" s="167"/>
      <c r="K157" s="169"/>
      <c r="L157" s="72"/>
      <c r="M157" s="176"/>
      <c r="N157" s="177"/>
      <c r="O157" s="85"/>
      <c r="P157" s="169"/>
      <c r="Q157" s="169"/>
      <c r="R157" s="183"/>
      <c r="S157" s="167"/>
      <c r="T157" s="169"/>
      <c r="U157" s="180"/>
      <c r="V157" s="176"/>
      <c r="W157" s="176"/>
      <c r="X157" s="176"/>
      <c r="Y157" s="176"/>
      <c r="Z157" s="176"/>
      <c r="AA157" s="85"/>
      <c r="AB157" s="85"/>
      <c r="AC157" s="86"/>
    </row>
    <row r="158" spans="1:29" ht="18" customHeight="1" x14ac:dyDescent="0.15">
      <c r="A158" s="70"/>
      <c r="B158" s="71"/>
      <c r="C158" s="62"/>
      <c r="D158" s="62"/>
      <c r="E158" s="15"/>
      <c r="F158" s="17" t="s">
        <v>24</v>
      </c>
      <c r="G158" s="16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9"/>
    </row>
    <row r="159" spans="1:29" ht="18" customHeight="1" x14ac:dyDescent="0.15">
      <c r="A159" s="70"/>
      <c r="B159" s="71"/>
      <c r="C159" s="62"/>
      <c r="D159" s="62"/>
      <c r="E159" s="15"/>
      <c r="F159" s="17" t="s">
        <v>24</v>
      </c>
      <c r="G159" s="16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9"/>
    </row>
    <row r="160" spans="1:29" ht="18" customHeight="1" x14ac:dyDescent="0.15">
      <c r="A160" s="70"/>
      <c r="B160" s="71"/>
      <c r="C160" s="62"/>
      <c r="D160" s="62"/>
      <c r="E160" s="15"/>
      <c r="F160" s="17" t="s">
        <v>24</v>
      </c>
      <c r="G160" s="16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9"/>
    </row>
    <row r="161" spans="1:29" ht="18" customHeight="1" x14ac:dyDescent="0.15">
      <c r="A161" s="70"/>
      <c r="B161" s="71"/>
      <c r="C161" s="62"/>
      <c r="D161" s="62"/>
      <c r="E161" s="15"/>
      <c r="F161" s="17" t="s">
        <v>24</v>
      </c>
      <c r="G161" s="16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9"/>
    </row>
    <row r="162" spans="1:29" ht="18" customHeight="1" x14ac:dyDescent="0.15">
      <c r="A162" s="70"/>
      <c r="B162" s="71"/>
      <c r="C162" s="62"/>
      <c r="D162" s="62"/>
      <c r="E162" s="15"/>
      <c r="F162" s="17" t="s">
        <v>24</v>
      </c>
      <c r="G162" s="16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9"/>
    </row>
    <row r="163" spans="1:29" ht="18" customHeight="1" x14ac:dyDescent="0.15">
      <c r="A163" s="70"/>
      <c r="B163" s="71"/>
      <c r="C163" s="62"/>
      <c r="D163" s="62"/>
      <c r="E163" s="15"/>
      <c r="F163" s="17" t="s">
        <v>24</v>
      </c>
      <c r="G163" s="16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9"/>
    </row>
    <row r="164" spans="1:29" ht="18" customHeight="1" x14ac:dyDescent="0.15">
      <c r="A164" s="70"/>
      <c r="B164" s="71"/>
      <c r="C164" s="62"/>
      <c r="D164" s="62"/>
      <c r="E164" s="15"/>
      <c r="F164" s="17" t="s">
        <v>24</v>
      </c>
      <c r="G164" s="16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9"/>
    </row>
    <row r="165" spans="1:29" ht="18" customHeight="1" x14ac:dyDescent="0.15">
      <c r="A165" s="70"/>
      <c r="B165" s="71"/>
      <c r="C165" s="62"/>
      <c r="D165" s="62"/>
      <c r="E165" s="15"/>
      <c r="F165" s="17" t="s">
        <v>24</v>
      </c>
      <c r="G165" s="16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9"/>
    </row>
    <row r="166" spans="1:29" ht="18" customHeight="1" x14ac:dyDescent="0.15">
      <c r="A166" s="70"/>
      <c r="B166" s="71"/>
      <c r="C166" s="62"/>
      <c r="D166" s="62"/>
      <c r="E166" s="15"/>
      <c r="F166" s="17" t="s">
        <v>24</v>
      </c>
      <c r="G166" s="16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9"/>
    </row>
    <row r="167" spans="1:29" ht="18" customHeight="1" x14ac:dyDescent="0.15">
      <c r="A167" s="70"/>
      <c r="B167" s="71"/>
      <c r="C167" s="62"/>
      <c r="D167" s="62"/>
      <c r="E167" s="15"/>
      <c r="F167" s="17" t="s">
        <v>24</v>
      </c>
      <c r="G167" s="16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9"/>
    </row>
    <row r="168" spans="1:29" ht="18" customHeight="1" x14ac:dyDescent="0.15">
      <c r="A168" s="61"/>
      <c r="B168" s="62"/>
      <c r="C168" s="62"/>
      <c r="D168" s="62"/>
      <c r="E168" s="15"/>
      <c r="F168" s="17" t="s">
        <v>24</v>
      </c>
      <c r="G168" s="16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9"/>
    </row>
    <row r="169" spans="1:29" ht="18" customHeight="1" x14ac:dyDescent="0.15">
      <c r="A169" s="61"/>
      <c r="B169" s="62"/>
      <c r="C169" s="62"/>
      <c r="D169" s="62"/>
      <c r="E169" s="15"/>
      <c r="F169" s="17" t="s">
        <v>24</v>
      </c>
      <c r="G169" s="16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9"/>
    </row>
    <row r="170" spans="1:29" ht="18" customHeight="1" x14ac:dyDescent="0.15">
      <c r="A170" s="61"/>
      <c r="B170" s="62"/>
      <c r="C170" s="62"/>
      <c r="D170" s="62"/>
      <c r="E170" s="15"/>
      <c r="F170" s="17" t="s">
        <v>24</v>
      </c>
      <c r="G170" s="16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9"/>
    </row>
    <row r="171" spans="1:29" ht="18" customHeight="1" x14ac:dyDescent="0.15">
      <c r="A171" s="61"/>
      <c r="B171" s="62"/>
      <c r="C171" s="62"/>
      <c r="D171" s="62"/>
      <c r="E171" s="15"/>
      <c r="F171" s="17" t="s">
        <v>24</v>
      </c>
      <c r="G171" s="16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9"/>
    </row>
    <row r="172" spans="1:29" ht="18" customHeight="1" x14ac:dyDescent="0.15">
      <c r="A172" s="61"/>
      <c r="B172" s="62"/>
      <c r="C172" s="62"/>
      <c r="D172" s="62"/>
      <c r="E172" s="15"/>
      <c r="F172" s="17" t="s">
        <v>24</v>
      </c>
      <c r="G172" s="16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9"/>
    </row>
    <row r="173" spans="1:29" ht="18" customHeight="1" x14ac:dyDescent="0.15">
      <c r="A173" s="61"/>
      <c r="B173" s="62"/>
      <c r="C173" s="62"/>
      <c r="D173" s="62"/>
      <c r="E173" s="15"/>
      <c r="F173" s="17" t="s">
        <v>24</v>
      </c>
      <c r="G173" s="16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9"/>
    </row>
    <row r="174" spans="1:29" ht="18" customHeight="1" x14ac:dyDescent="0.15">
      <c r="A174" s="61"/>
      <c r="B174" s="62"/>
      <c r="C174" s="62"/>
      <c r="D174" s="62"/>
      <c r="E174" s="15"/>
      <c r="F174" s="17" t="s">
        <v>24</v>
      </c>
      <c r="G174" s="16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9"/>
    </row>
    <row r="175" spans="1:29" ht="18" customHeight="1" x14ac:dyDescent="0.15">
      <c r="A175" s="61"/>
      <c r="B175" s="62"/>
      <c r="C175" s="62"/>
      <c r="D175" s="62"/>
      <c r="E175" s="15"/>
      <c r="F175" s="17" t="s">
        <v>24</v>
      </c>
      <c r="G175" s="16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9"/>
    </row>
    <row r="176" spans="1:29" ht="18" customHeight="1" x14ac:dyDescent="0.15">
      <c r="A176" s="61"/>
      <c r="B176" s="62"/>
      <c r="C176" s="62"/>
      <c r="D176" s="62"/>
      <c r="E176" s="15"/>
      <c r="F176" s="17" t="s">
        <v>24</v>
      </c>
      <c r="G176" s="16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9"/>
    </row>
    <row r="177" spans="1:29" ht="18" customHeight="1" x14ac:dyDescent="0.15">
      <c r="A177" s="61"/>
      <c r="B177" s="62"/>
      <c r="C177" s="62"/>
      <c r="D177" s="62"/>
      <c r="E177" s="15"/>
      <c r="F177" s="17" t="s">
        <v>24</v>
      </c>
      <c r="G177" s="16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9"/>
    </row>
    <row r="178" spans="1:29" ht="18" customHeight="1" x14ac:dyDescent="0.15">
      <c r="A178" s="63" t="s">
        <v>121</v>
      </c>
      <c r="B178" s="64"/>
      <c r="C178" s="65" t="str">
        <f>IF(COUNTA(C158:D177)&lt;&gt;0,COUNTA(C158:D177),"")</f>
        <v/>
      </c>
      <c r="D178" s="65"/>
      <c r="E178" s="65"/>
      <c r="F178" s="65"/>
      <c r="G178" s="65"/>
      <c r="H178" s="10" t="str">
        <f>IF(COUNTA(H158:H177)=0,"",COUNTA(H158:H177))</f>
        <v/>
      </c>
      <c r="I178" s="10" t="str">
        <f t="shared" ref="I178:AB178" si="9">IF(COUNTA(I158:I177)=0,"",COUNTA(I158:I177))</f>
        <v/>
      </c>
      <c r="J178" s="10" t="str">
        <f t="shared" si="9"/>
        <v/>
      </c>
      <c r="K178" s="10" t="str">
        <f t="shared" si="9"/>
        <v/>
      </c>
      <c r="L178" s="10" t="str">
        <f t="shared" si="9"/>
        <v/>
      </c>
      <c r="M178" s="10" t="str">
        <f t="shared" si="9"/>
        <v/>
      </c>
      <c r="N178" s="10" t="str">
        <f t="shared" si="9"/>
        <v/>
      </c>
      <c r="O178" s="10" t="str">
        <f t="shared" si="9"/>
        <v/>
      </c>
      <c r="P178" s="10" t="str">
        <f t="shared" si="9"/>
        <v/>
      </c>
      <c r="Q178" s="10" t="str">
        <f t="shared" si="9"/>
        <v/>
      </c>
      <c r="R178" s="10" t="str">
        <f t="shared" si="9"/>
        <v/>
      </c>
      <c r="S178" s="10" t="str">
        <f t="shared" si="9"/>
        <v/>
      </c>
      <c r="T178" s="10" t="str">
        <f t="shared" si="9"/>
        <v/>
      </c>
      <c r="U178" s="10" t="str">
        <f t="shared" si="9"/>
        <v/>
      </c>
      <c r="V178" s="10" t="str">
        <f t="shared" si="9"/>
        <v/>
      </c>
      <c r="W178" s="10" t="str">
        <f t="shared" si="9"/>
        <v/>
      </c>
      <c r="X178" s="10" t="str">
        <f t="shared" si="9"/>
        <v/>
      </c>
      <c r="Y178" s="10" t="str">
        <f t="shared" si="9"/>
        <v/>
      </c>
      <c r="Z178" s="10" t="str">
        <f t="shared" si="9"/>
        <v/>
      </c>
      <c r="AA178" s="10" t="str">
        <f t="shared" si="9"/>
        <v/>
      </c>
      <c r="AB178" s="10" t="str">
        <f t="shared" si="9"/>
        <v/>
      </c>
      <c r="AC178" s="21" t="str">
        <f>IF(COUNTA(AC158:AC177)=0,"",COUNTA(AC158:AC177))</f>
        <v/>
      </c>
    </row>
    <row r="179" spans="1:29" ht="15" customHeight="1" x14ac:dyDescent="0.15">
      <c r="A179" s="66" t="str">
        <f>IF(COUNTA(U158:U177)&lt;&gt;0,"基準拘束圧","")</f>
        <v/>
      </c>
      <c r="B179" s="67"/>
      <c r="C179" s="67"/>
      <c r="D179" s="68" t="str">
        <f>IF($D133&lt;&gt;"","(  "&amp;$D133&amp;"  )","")</f>
        <v>(  (  (  有効土被り圧  )  )  )</v>
      </c>
      <c r="E179" s="68"/>
      <c r="F179" s="68"/>
      <c r="G179" s="20"/>
      <c r="H179" s="67" t="s">
        <v>185</v>
      </c>
      <c r="I179" s="67"/>
      <c r="J179" s="8" t="s">
        <v>127</v>
      </c>
      <c r="K179" s="8" t="s">
        <v>116</v>
      </c>
      <c r="L179" s="69"/>
      <c r="M179" s="69"/>
      <c r="N179" s="69"/>
      <c r="O179" s="69"/>
      <c r="P179" s="69"/>
      <c r="Q179" s="69"/>
      <c r="R179" s="69"/>
      <c r="S179" s="8" t="s">
        <v>188</v>
      </c>
      <c r="T179" s="8" t="s">
        <v>117</v>
      </c>
      <c r="U179" s="8" t="s">
        <v>116</v>
      </c>
      <c r="V179" s="69"/>
      <c r="W179" s="69"/>
      <c r="X179" s="69"/>
      <c r="Y179" s="69"/>
      <c r="Z179" s="69"/>
      <c r="AA179" s="69"/>
      <c r="AB179" s="69"/>
      <c r="AC179" s="9" t="s">
        <v>15</v>
      </c>
    </row>
    <row r="180" spans="1:29" ht="15" customHeight="1" x14ac:dyDescent="0.15">
      <c r="A180" s="50" t="s">
        <v>192</v>
      </c>
      <c r="B180" s="51"/>
      <c r="C180" s="51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3"/>
    </row>
    <row r="181" spans="1:29" ht="15" customHeight="1" x14ac:dyDescent="0.15">
      <c r="A181" s="54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6"/>
    </row>
    <row r="182" spans="1:29" ht="15" customHeight="1" x14ac:dyDescent="0.15">
      <c r="A182" s="54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6"/>
    </row>
    <row r="183" spans="1:29" ht="15" customHeight="1" x14ac:dyDescent="0.15">
      <c r="A183" s="54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6"/>
    </row>
    <row r="184" spans="1:29" ht="15" customHeight="1" thickBot="1" x14ac:dyDescent="0.2">
      <c r="A184" s="57" t="s">
        <v>193</v>
      </c>
      <c r="B184" s="58"/>
      <c r="C184" s="58"/>
      <c r="D184" s="59" t="s">
        <v>205</v>
      </c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60"/>
    </row>
    <row r="185" spans="1:29" ht="26.25" customHeight="1" thickBot="1" x14ac:dyDescent="0.2">
      <c r="A185" s="130"/>
      <c r="B185" s="131"/>
      <c r="C185" s="131"/>
      <c r="D185" s="131"/>
      <c r="E185" s="131"/>
      <c r="F185" s="131"/>
      <c r="G185" s="131"/>
      <c r="H185" s="132" t="s">
        <v>130</v>
      </c>
      <c r="I185" s="133"/>
      <c r="J185" s="133"/>
      <c r="K185" s="133"/>
      <c r="L185" s="133"/>
      <c r="M185" s="133"/>
      <c r="N185" s="133"/>
      <c r="O185" s="133"/>
      <c r="P185" s="133"/>
      <c r="Q185" s="133"/>
      <c r="R185" s="134" t="str">
        <f>IF(C204&lt;&gt;"",R139+1,"")</f>
        <v/>
      </c>
      <c r="S185" s="134"/>
      <c r="T185" s="134"/>
      <c r="U185" s="134"/>
      <c r="V185" s="134"/>
      <c r="W185" s="134"/>
      <c r="X185" s="134"/>
      <c r="Y185" s="134"/>
      <c r="Z185" s="134"/>
      <c r="AA185" s="134"/>
      <c r="AB185" s="134"/>
      <c r="AC185" s="135"/>
    </row>
    <row r="186" spans="1:29" ht="22.5" customHeight="1" x14ac:dyDescent="0.15">
      <c r="A186" s="152" t="s">
        <v>0</v>
      </c>
      <c r="B186" s="153"/>
      <c r="C186" s="153"/>
      <c r="D186" s="121" t="str">
        <f>IF($D140&lt;&gt;"",$D140,"")</f>
        <v/>
      </c>
      <c r="E186" s="121"/>
      <c r="F186" s="121"/>
      <c r="G186" s="121"/>
      <c r="H186" s="121"/>
      <c r="I186" s="121"/>
      <c r="J186" s="121"/>
      <c r="K186" s="121"/>
      <c r="L186" s="121"/>
      <c r="M186" s="121"/>
      <c r="N186" s="153" t="s">
        <v>7</v>
      </c>
      <c r="O186" s="153"/>
      <c r="P186" s="153"/>
      <c r="Q186" s="153"/>
      <c r="R186" s="125">
        <f ca="1">YEAR(TODAY())</f>
        <v>2025</v>
      </c>
      <c r="S186" s="125"/>
      <c r="T186" s="125"/>
      <c r="U186" s="125"/>
      <c r="V186" s="126"/>
      <c r="W186" s="24" t="s">
        <v>14</v>
      </c>
      <c r="X186" s="127">
        <f ca="1">MONTH(TODAY())</f>
        <v>7</v>
      </c>
      <c r="Y186" s="126"/>
      <c r="Z186" s="24" t="s">
        <v>170</v>
      </c>
      <c r="AA186" s="127">
        <f ca="1">DAY(TODAY())</f>
        <v>1</v>
      </c>
      <c r="AB186" s="126"/>
      <c r="AC186" s="25" t="s">
        <v>171</v>
      </c>
    </row>
    <row r="187" spans="1:29" ht="22.5" customHeight="1" x14ac:dyDescent="0.15">
      <c r="A187" s="154"/>
      <c r="B187" s="80"/>
      <c r="C187" s="80"/>
      <c r="D187" s="128" t="str">
        <f>IF($D141&lt;&gt;"",$D141,"")</f>
        <v/>
      </c>
      <c r="E187" s="128"/>
      <c r="F187" s="128"/>
      <c r="G187" s="128"/>
      <c r="H187" s="128"/>
      <c r="I187" s="128"/>
      <c r="J187" s="128"/>
      <c r="K187" s="128"/>
      <c r="L187" s="128"/>
      <c r="M187" s="128"/>
      <c r="N187" s="80" t="s">
        <v>8</v>
      </c>
      <c r="O187" s="80"/>
      <c r="P187" s="80"/>
      <c r="Q187" s="80"/>
      <c r="R187" s="97" t="str">
        <f t="shared" ref="R187:R195" si="10">IF($R141&lt;&gt;"",$R141,"")</f>
        <v/>
      </c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8"/>
    </row>
    <row r="188" spans="1:29" ht="22.5" customHeight="1" x14ac:dyDescent="0.15">
      <c r="A188" s="154" t="s">
        <v>1</v>
      </c>
      <c r="B188" s="80"/>
      <c r="C188" s="80"/>
      <c r="D188" s="113" t="str">
        <f>IF($D142&lt;&gt;"",$D142,"")</f>
        <v/>
      </c>
      <c r="E188" s="113"/>
      <c r="F188" s="113"/>
      <c r="G188" s="113"/>
      <c r="H188" s="113"/>
      <c r="I188" s="113"/>
      <c r="J188" s="113"/>
      <c r="K188" s="113"/>
      <c r="L188" s="113"/>
      <c r="M188" s="113"/>
      <c r="N188" s="80" t="s">
        <v>9</v>
      </c>
      <c r="O188" s="80"/>
      <c r="P188" s="80"/>
      <c r="Q188" s="80"/>
      <c r="R188" s="97" t="str">
        <f t="shared" si="10"/>
        <v/>
      </c>
      <c r="S188" s="97"/>
      <c r="T188" s="97"/>
      <c r="U188" s="97"/>
      <c r="V188" s="105"/>
      <c r="W188" s="22" t="s">
        <v>14</v>
      </c>
      <c r="X188" s="101" t="str">
        <f>IF($X142&lt;&gt;"",$X142,"")</f>
        <v/>
      </c>
      <c r="Y188" s="105"/>
      <c r="Z188" s="22" t="s">
        <v>170</v>
      </c>
      <c r="AA188" s="101" t="str">
        <f>IF($AA142&lt;&gt;"",$AA142,"")</f>
        <v/>
      </c>
      <c r="AB188" s="105"/>
      <c r="AC188" s="23" t="s">
        <v>171</v>
      </c>
    </row>
    <row r="189" spans="1:29" ht="22.5" customHeight="1" x14ac:dyDescent="0.15">
      <c r="A189" s="154" t="s">
        <v>2</v>
      </c>
      <c r="B189" s="80"/>
      <c r="C189" s="80"/>
      <c r="D189" s="97" t="str">
        <f>IF($D143&lt;&gt;"",$D143,"")</f>
        <v/>
      </c>
      <c r="E189" s="97"/>
      <c r="F189" s="97"/>
      <c r="G189" s="97"/>
      <c r="H189" s="97"/>
      <c r="I189" s="97"/>
      <c r="J189" s="97"/>
      <c r="K189" s="97"/>
      <c r="L189" s="97"/>
      <c r="M189" s="97"/>
      <c r="N189" s="80" t="s">
        <v>10</v>
      </c>
      <c r="O189" s="80"/>
      <c r="P189" s="80"/>
      <c r="Q189" s="80"/>
      <c r="R189" s="105" t="str">
        <f t="shared" si="10"/>
        <v/>
      </c>
      <c r="S189" s="111"/>
      <c r="T189" s="148" t="str">
        <f>IF($T143&lt;&gt;"",$T143,"")</f>
        <v/>
      </c>
      <c r="U189" s="149"/>
      <c r="V189" s="149"/>
      <c r="W189" s="149"/>
      <c r="X189" s="149"/>
      <c r="Y189" s="149"/>
      <c r="Z189" s="149"/>
      <c r="AA189" s="149"/>
      <c r="AB189" s="149"/>
      <c r="AC189" s="18" t="str">
        <f>IF(R189="無し","","頃")</f>
        <v>頃</v>
      </c>
    </row>
    <row r="190" spans="1:29" ht="22.5" customHeight="1" x14ac:dyDescent="0.15">
      <c r="A190" s="154" t="s">
        <v>172</v>
      </c>
      <c r="B190" s="80"/>
      <c r="C190" s="80"/>
      <c r="D190" s="97" t="str">
        <f t="shared" ref="D190:D194" si="11">IF($D144&lt;&gt;"",$D144,"")</f>
        <v/>
      </c>
      <c r="E190" s="97"/>
      <c r="F190" s="97"/>
      <c r="G190" s="97"/>
      <c r="H190" s="97"/>
      <c r="I190" s="97"/>
      <c r="J190" s="97"/>
      <c r="K190" s="97"/>
      <c r="L190" s="97"/>
      <c r="M190" s="97"/>
      <c r="N190" s="80" t="s">
        <v>11</v>
      </c>
      <c r="O190" s="80"/>
      <c r="P190" s="80"/>
      <c r="Q190" s="80"/>
      <c r="R190" s="105" t="str">
        <f t="shared" si="10"/>
        <v/>
      </c>
      <c r="S190" s="111"/>
      <c r="T190" s="109" t="str">
        <f>IF($T144&lt;&gt;"",$T144,"")</f>
        <v/>
      </c>
      <c r="U190" s="110"/>
      <c r="V190" s="110"/>
      <c r="W190" s="110"/>
      <c r="X190" s="110"/>
      <c r="Y190" s="110"/>
      <c r="Z190" s="110"/>
      <c r="AA190" s="110"/>
      <c r="AB190" s="110"/>
      <c r="AC190" s="136"/>
    </row>
    <row r="191" spans="1:29" ht="22.5" customHeight="1" x14ac:dyDescent="0.15">
      <c r="A191" s="150" t="s">
        <v>96</v>
      </c>
      <c r="B191" s="80" t="s">
        <v>3</v>
      </c>
      <c r="C191" s="80"/>
      <c r="D191" s="97" t="str">
        <f t="shared" si="11"/>
        <v/>
      </c>
      <c r="E191" s="105"/>
      <c r="F191" s="95" t="str">
        <f>IF($F145&lt;&gt;"",$F145,"")</f>
        <v/>
      </c>
      <c r="G191" s="97"/>
      <c r="H191" s="97"/>
      <c r="I191" s="100"/>
      <c r="J191" s="101" t="str">
        <f>IF($J145&lt;&gt;"",$J145,"")</f>
        <v/>
      </c>
      <c r="K191" s="97"/>
      <c r="L191" s="97"/>
      <c r="M191" s="97"/>
      <c r="N191" s="80" t="s">
        <v>40</v>
      </c>
      <c r="O191" s="80"/>
      <c r="P191" s="80"/>
      <c r="Q191" s="80"/>
      <c r="R191" s="105" t="str">
        <f t="shared" si="10"/>
        <v/>
      </c>
      <c r="S191" s="111"/>
      <c r="T191" s="109" t="str">
        <f>IF($T145&lt;&gt;"",$T145,"")</f>
        <v/>
      </c>
      <c r="U191" s="110"/>
      <c r="V191" s="110"/>
      <c r="W191" s="110"/>
      <c r="X191" s="110"/>
      <c r="Y191" s="110"/>
      <c r="Z191" s="110"/>
      <c r="AA191" s="110"/>
      <c r="AB191" s="110"/>
      <c r="AC191" s="136"/>
    </row>
    <row r="192" spans="1:29" ht="22.5" customHeight="1" x14ac:dyDescent="0.15">
      <c r="A192" s="151"/>
      <c r="B192" s="80" t="s">
        <v>0</v>
      </c>
      <c r="C192" s="80"/>
      <c r="D192" s="97" t="str">
        <f t="shared" si="11"/>
        <v/>
      </c>
      <c r="E192" s="97"/>
      <c r="F192" s="97"/>
      <c r="G192" s="97"/>
      <c r="H192" s="97"/>
      <c r="I192" s="97"/>
      <c r="J192" s="97"/>
      <c r="K192" s="97"/>
      <c r="L192" s="97"/>
      <c r="M192" s="97"/>
      <c r="N192" s="161" t="s">
        <v>73</v>
      </c>
      <c r="O192" s="80" t="s">
        <v>76</v>
      </c>
      <c r="P192" s="80"/>
      <c r="Q192" s="80"/>
      <c r="R192" s="105" t="str">
        <f t="shared" si="10"/>
        <v/>
      </c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36"/>
    </row>
    <row r="193" spans="1:29" ht="22.5" customHeight="1" x14ac:dyDescent="0.15">
      <c r="A193" s="151"/>
      <c r="B193" s="80" t="s">
        <v>5</v>
      </c>
      <c r="C193" s="80"/>
      <c r="D193" s="13" t="str">
        <f t="shared" si="11"/>
        <v/>
      </c>
      <c r="E193" s="109" t="str">
        <f>IF($E147&lt;&gt;"",$E147,"")</f>
        <v/>
      </c>
      <c r="F193" s="110"/>
      <c r="G193" s="111"/>
      <c r="H193" s="109" t="str">
        <f>IF($H147&lt;&gt;"",$H147,"")</f>
        <v/>
      </c>
      <c r="I193" s="110"/>
      <c r="J193" s="110"/>
      <c r="K193" s="110"/>
      <c r="L193" s="110"/>
      <c r="M193" s="101"/>
      <c r="N193" s="162"/>
      <c r="O193" s="80" t="s">
        <v>75</v>
      </c>
      <c r="P193" s="80"/>
      <c r="Q193" s="80"/>
      <c r="R193" s="105" t="str">
        <f t="shared" si="10"/>
        <v/>
      </c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36"/>
    </row>
    <row r="194" spans="1:29" ht="22.5" customHeight="1" x14ac:dyDescent="0.15">
      <c r="A194" s="151"/>
      <c r="B194" s="80" t="s">
        <v>4</v>
      </c>
      <c r="C194" s="80"/>
      <c r="D194" s="13" t="str">
        <f t="shared" si="11"/>
        <v/>
      </c>
      <c r="E194" s="109" t="str">
        <f>IF($E148&lt;&gt;"",$E148,"")</f>
        <v/>
      </c>
      <c r="F194" s="110"/>
      <c r="G194" s="111"/>
      <c r="H194" s="109" t="str">
        <f>IF($H148&lt;&gt;"",$H148,"")</f>
        <v/>
      </c>
      <c r="I194" s="110"/>
      <c r="J194" s="110"/>
      <c r="K194" s="110"/>
      <c r="L194" s="110"/>
      <c r="M194" s="101"/>
      <c r="N194" s="162"/>
      <c r="O194" s="80" t="s">
        <v>13</v>
      </c>
      <c r="P194" s="80"/>
      <c r="Q194" s="80"/>
      <c r="R194" s="105" t="str">
        <f t="shared" si="10"/>
        <v/>
      </c>
      <c r="S194" s="111"/>
      <c r="T194" s="137" t="str">
        <f>IF($T148&lt;&gt;"",$T148,"")</f>
        <v/>
      </c>
      <c r="U194" s="138"/>
      <c r="V194" s="138"/>
      <c r="W194" s="138"/>
      <c r="X194" s="138"/>
      <c r="Y194" s="138"/>
      <c r="Z194" s="138"/>
      <c r="AA194" s="138"/>
      <c r="AB194" s="138"/>
      <c r="AC194" s="139"/>
    </row>
    <row r="195" spans="1:29" ht="22.5" customHeight="1" x14ac:dyDescent="0.15">
      <c r="A195" s="154" t="s">
        <v>12</v>
      </c>
      <c r="B195" s="80"/>
      <c r="C195" s="80"/>
      <c r="D195" s="26" t="str">
        <f>IF($D149&lt;&gt;"",$D149,"")</f>
        <v/>
      </c>
      <c r="E195" s="22" t="str">
        <f>IF($E149&lt;&gt;"",$E149,"")</f>
        <v/>
      </c>
      <c r="F195" s="109" t="str">
        <f>IF($F149&lt;&gt;"",$F149,"")</f>
        <v/>
      </c>
      <c r="G195" s="111"/>
      <c r="H195" s="94" t="str">
        <f>IF($H149&lt;&gt;"",$H149,"")</f>
        <v/>
      </c>
      <c r="I195" s="94"/>
      <c r="J195" s="94"/>
      <c r="K195" s="94"/>
      <c r="L195" s="94"/>
      <c r="M195" s="95"/>
      <c r="N195" s="162"/>
      <c r="O195" s="80" t="s">
        <v>4</v>
      </c>
      <c r="P195" s="80"/>
      <c r="Q195" s="80"/>
      <c r="R195" s="97" t="str">
        <f t="shared" si="10"/>
        <v/>
      </c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8"/>
    </row>
    <row r="196" spans="1:29" ht="15" customHeight="1" x14ac:dyDescent="0.15">
      <c r="A196" s="77" t="s">
        <v>102</v>
      </c>
      <c r="B196" s="78"/>
      <c r="C196" s="78" t="s">
        <v>20</v>
      </c>
      <c r="D196" s="78"/>
      <c r="E196" s="79" t="s">
        <v>177</v>
      </c>
      <c r="F196" s="78"/>
      <c r="G196" s="78"/>
      <c r="H196" s="96" t="s">
        <v>195</v>
      </c>
      <c r="I196" s="92"/>
      <c r="J196" s="93"/>
      <c r="K196" s="96" t="s">
        <v>31</v>
      </c>
      <c r="L196" s="92"/>
      <c r="M196" s="92"/>
      <c r="N196" s="92"/>
      <c r="O196" s="93"/>
      <c r="P196" s="96" t="s">
        <v>34</v>
      </c>
      <c r="Q196" s="92"/>
      <c r="R196" s="92"/>
      <c r="S196" s="92"/>
      <c r="T196" s="92"/>
      <c r="U196" s="93"/>
      <c r="V196" s="96" t="s">
        <v>23</v>
      </c>
      <c r="W196" s="92"/>
      <c r="X196" s="92"/>
      <c r="Y196" s="92"/>
      <c r="Z196" s="92"/>
      <c r="AA196" s="92"/>
      <c r="AB196" s="92"/>
      <c r="AC196" s="164"/>
    </row>
    <row r="197" spans="1:29" ht="15" customHeight="1" x14ac:dyDescent="0.15">
      <c r="A197" s="77"/>
      <c r="B197" s="78"/>
      <c r="C197" s="78"/>
      <c r="D197" s="78"/>
      <c r="E197" s="78"/>
      <c r="F197" s="78"/>
      <c r="G197" s="78"/>
      <c r="H197" s="72" t="s">
        <v>16</v>
      </c>
      <c r="I197" s="72" t="s">
        <v>17</v>
      </c>
      <c r="J197" s="165" t="s">
        <v>18</v>
      </c>
      <c r="K197" s="74" t="s">
        <v>28</v>
      </c>
      <c r="L197" s="170" t="s">
        <v>19</v>
      </c>
      <c r="M197" s="171"/>
      <c r="N197" s="172"/>
      <c r="O197" s="85" t="s">
        <v>133</v>
      </c>
      <c r="P197" s="170" t="s">
        <v>21</v>
      </c>
      <c r="Q197" s="171"/>
      <c r="R197" s="172"/>
      <c r="S197" s="165" t="s">
        <v>132</v>
      </c>
      <c r="T197" s="74" t="s">
        <v>135</v>
      </c>
      <c r="U197" s="173" t="s">
        <v>149</v>
      </c>
      <c r="V197" s="81" t="s">
        <v>160</v>
      </c>
      <c r="W197" s="81" t="s">
        <v>139</v>
      </c>
      <c r="X197" s="81" t="s">
        <v>154</v>
      </c>
      <c r="Y197" s="81" t="s">
        <v>138</v>
      </c>
      <c r="Z197" s="81" t="s">
        <v>140</v>
      </c>
      <c r="AA197" s="85"/>
      <c r="AB197" s="85"/>
      <c r="AC197" s="86"/>
    </row>
    <row r="198" spans="1:29" ht="15" customHeight="1" x14ac:dyDescent="0.15">
      <c r="A198" s="77"/>
      <c r="B198" s="78"/>
      <c r="C198" s="78"/>
      <c r="D198" s="78"/>
      <c r="E198" s="78"/>
      <c r="F198" s="78"/>
      <c r="G198" s="78"/>
      <c r="H198" s="72"/>
      <c r="I198" s="72"/>
      <c r="J198" s="166"/>
      <c r="K198" s="168"/>
      <c r="L198" s="72" t="s">
        <v>25</v>
      </c>
      <c r="M198" s="81" t="s">
        <v>196</v>
      </c>
      <c r="N198" s="81" t="s">
        <v>197</v>
      </c>
      <c r="O198" s="85"/>
      <c r="P198" s="74" t="s">
        <v>26</v>
      </c>
      <c r="Q198" s="74" t="s">
        <v>131</v>
      </c>
      <c r="R198" s="181" t="s">
        <v>198</v>
      </c>
      <c r="S198" s="166"/>
      <c r="T198" s="168"/>
      <c r="U198" s="174"/>
      <c r="V198" s="175"/>
      <c r="W198" s="175"/>
      <c r="X198" s="175"/>
      <c r="Y198" s="175"/>
      <c r="Z198" s="175"/>
      <c r="AA198" s="85"/>
      <c r="AB198" s="85"/>
      <c r="AC198" s="86"/>
    </row>
    <row r="199" spans="1:29" ht="15" customHeight="1" x14ac:dyDescent="0.15">
      <c r="A199" s="77"/>
      <c r="B199" s="78"/>
      <c r="C199" s="78"/>
      <c r="D199" s="78"/>
      <c r="E199" s="78"/>
      <c r="F199" s="78"/>
      <c r="G199" s="78"/>
      <c r="H199" s="72"/>
      <c r="I199" s="72"/>
      <c r="J199" s="166"/>
      <c r="K199" s="168"/>
      <c r="L199" s="72"/>
      <c r="M199" s="175"/>
      <c r="N199" s="82"/>
      <c r="O199" s="85"/>
      <c r="P199" s="168"/>
      <c r="Q199" s="168"/>
      <c r="R199" s="182"/>
      <c r="S199" s="166"/>
      <c r="T199" s="168"/>
      <c r="U199" s="174"/>
      <c r="V199" s="175"/>
      <c r="W199" s="175"/>
      <c r="X199" s="175"/>
      <c r="Y199" s="175"/>
      <c r="Z199" s="175"/>
      <c r="AA199" s="85"/>
      <c r="AB199" s="85"/>
      <c r="AC199" s="86"/>
    </row>
    <row r="200" spans="1:29" ht="15" customHeight="1" x14ac:dyDescent="0.15">
      <c r="A200" s="77"/>
      <c r="B200" s="78"/>
      <c r="C200" s="78"/>
      <c r="D200" s="78"/>
      <c r="E200" s="78"/>
      <c r="F200" s="78"/>
      <c r="G200" s="78"/>
      <c r="H200" s="72"/>
      <c r="I200" s="72"/>
      <c r="J200" s="166"/>
      <c r="K200" s="168"/>
      <c r="L200" s="72"/>
      <c r="M200" s="175"/>
      <c r="N200" s="82"/>
      <c r="O200" s="85"/>
      <c r="P200" s="168"/>
      <c r="Q200" s="168"/>
      <c r="R200" s="182"/>
      <c r="S200" s="166"/>
      <c r="T200" s="168"/>
      <c r="U200" s="178" t="s">
        <v>141</v>
      </c>
      <c r="V200" s="175"/>
      <c r="W200" s="175"/>
      <c r="X200" s="175"/>
      <c r="Y200" s="175"/>
      <c r="Z200" s="175"/>
      <c r="AA200" s="85"/>
      <c r="AB200" s="85"/>
      <c r="AC200" s="86"/>
    </row>
    <row r="201" spans="1:29" ht="15" customHeight="1" x14ac:dyDescent="0.15">
      <c r="A201" s="77"/>
      <c r="B201" s="78"/>
      <c r="C201" s="78"/>
      <c r="D201" s="78"/>
      <c r="E201" s="78"/>
      <c r="F201" s="78"/>
      <c r="G201" s="78"/>
      <c r="H201" s="72"/>
      <c r="I201" s="72"/>
      <c r="J201" s="166"/>
      <c r="K201" s="168"/>
      <c r="L201" s="72"/>
      <c r="M201" s="175"/>
      <c r="N201" s="82"/>
      <c r="O201" s="85"/>
      <c r="P201" s="168"/>
      <c r="Q201" s="168"/>
      <c r="R201" s="182"/>
      <c r="S201" s="166"/>
      <c r="T201" s="168"/>
      <c r="U201" s="179"/>
      <c r="V201" s="175"/>
      <c r="W201" s="175"/>
      <c r="X201" s="175"/>
      <c r="Y201" s="175"/>
      <c r="Z201" s="175"/>
      <c r="AA201" s="85"/>
      <c r="AB201" s="85"/>
      <c r="AC201" s="86"/>
    </row>
    <row r="202" spans="1:29" ht="15" customHeight="1" x14ac:dyDescent="0.15">
      <c r="A202" s="77"/>
      <c r="B202" s="78"/>
      <c r="C202" s="78"/>
      <c r="D202" s="78"/>
      <c r="E202" s="78"/>
      <c r="F202" s="78"/>
      <c r="G202" s="78"/>
      <c r="H202" s="72"/>
      <c r="I202" s="72"/>
      <c r="J202" s="166"/>
      <c r="K202" s="168"/>
      <c r="L202" s="72"/>
      <c r="M202" s="175"/>
      <c r="N202" s="82"/>
      <c r="O202" s="85"/>
      <c r="P202" s="168"/>
      <c r="Q202" s="168"/>
      <c r="R202" s="182"/>
      <c r="S202" s="166"/>
      <c r="T202" s="168"/>
      <c r="U202" s="179"/>
      <c r="V202" s="175"/>
      <c r="W202" s="175"/>
      <c r="X202" s="175"/>
      <c r="Y202" s="175"/>
      <c r="Z202" s="175"/>
      <c r="AA202" s="85"/>
      <c r="AB202" s="85"/>
      <c r="AC202" s="86"/>
    </row>
    <row r="203" spans="1:29" ht="7.5" customHeight="1" x14ac:dyDescent="0.15">
      <c r="A203" s="77"/>
      <c r="B203" s="78"/>
      <c r="C203" s="78"/>
      <c r="D203" s="78"/>
      <c r="E203" s="78"/>
      <c r="F203" s="78"/>
      <c r="G203" s="78"/>
      <c r="H203" s="72"/>
      <c r="I203" s="72"/>
      <c r="J203" s="167"/>
      <c r="K203" s="169"/>
      <c r="L203" s="72"/>
      <c r="M203" s="176"/>
      <c r="N203" s="177"/>
      <c r="O203" s="85"/>
      <c r="P203" s="169"/>
      <c r="Q203" s="169"/>
      <c r="R203" s="183"/>
      <c r="S203" s="167"/>
      <c r="T203" s="169"/>
      <c r="U203" s="180"/>
      <c r="V203" s="176"/>
      <c r="W203" s="176"/>
      <c r="X203" s="176"/>
      <c r="Y203" s="176"/>
      <c r="Z203" s="176"/>
      <c r="AA203" s="85"/>
      <c r="AB203" s="85"/>
      <c r="AC203" s="86"/>
    </row>
    <row r="204" spans="1:29" ht="18" customHeight="1" x14ac:dyDescent="0.15">
      <c r="A204" s="70"/>
      <c r="B204" s="71"/>
      <c r="C204" s="62"/>
      <c r="D204" s="62"/>
      <c r="E204" s="15"/>
      <c r="F204" s="17" t="s">
        <v>24</v>
      </c>
      <c r="G204" s="16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9"/>
    </row>
    <row r="205" spans="1:29" ht="18" customHeight="1" x14ac:dyDescent="0.15">
      <c r="A205" s="70"/>
      <c r="B205" s="71"/>
      <c r="C205" s="62"/>
      <c r="D205" s="62"/>
      <c r="E205" s="15"/>
      <c r="F205" s="17" t="s">
        <v>24</v>
      </c>
      <c r="G205" s="16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9"/>
    </row>
    <row r="206" spans="1:29" ht="18" customHeight="1" x14ac:dyDescent="0.15">
      <c r="A206" s="70"/>
      <c r="B206" s="71"/>
      <c r="C206" s="62"/>
      <c r="D206" s="62"/>
      <c r="E206" s="15"/>
      <c r="F206" s="17" t="s">
        <v>24</v>
      </c>
      <c r="G206" s="16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9"/>
    </row>
    <row r="207" spans="1:29" ht="18" customHeight="1" x14ac:dyDescent="0.15">
      <c r="A207" s="70"/>
      <c r="B207" s="71"/>
      <c r="C207" s="62"/>
      <c r="D207" s="62"/>
      <c r="E207" s="15"/>
      <c r="F207" s="17" t="s">
        <v>24</v>
      </c>
      <c r="G207" s="16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9"/>
    </row>
    <row r="208" spans="1:29" ht="18" customHeight="1" x14ac:dyDescent="0.15">
      <c r="A208" s="70"/>
      <c r="B208" s="71"/>
      <c r="C208" s="62"/>
      <c r="D208" s="62"/>
      <c r="E208" s="15"/>
      <c r="F208" s="17" t="s">
        <v>24</v>
      </c>
      <c r="G208" s="16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9"/>
    </row>
    <row r="209" spans="1:29" ht="18" customHeight="1" x14ac:dyDescent="0.15">
      <c r="A209" s="70"/>
      <c r="B209" s="71"/>
      <c r="C209" s="62"/>
      <c r="D209" s="62"/>
      <c r="E209" s="15"/>
      <c r="F209" s="17" t="s">
        <v>24</v>
      </c>
      <c r="G209" s="16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9"/>
    </row>
    <row r="210" spans="1:29" ht="18" customHeight="1" x14ac:dyDescent="0.15">
      <c r="A210" s="70"/>
      <c r="B210" s="71"/>
      <c r="C210" s="62"/>
      <c r="D210" s="62"/>
      <c r="E210" s="15"/>
      <c r="F210" s="17" t="s">
        <v>24</v>
      </c>
      <c r="G210" s="16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9"/>
    </row>
    <row r="211" spans="1:29" ht="18" customHeight="1" x14ac:dyDescent="0.15">
      <c r="A211" s="70"/>
      <c r="B211" s="71"/>
      <c r="C211" s="62"/>
      <c r="D211" s="62"/>
      <c r="E211" s="15"/>
      <c r="F211" s="17" t="s">
        <v>24</v>
      </c>
      <c r="G211" s="16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9"/>
    </row>
    <row r="212" spans="1:29" ht="18" customHeight="1" x14ac:dyDescent="0.15">
      <c r="A212" s="70"/>
      <c r="B212" s="71"/>
      <c r="C212" s="62"/>
      <c r="D212" s="62"/>
      <c r="E212" s="15"/>
      <c r="F212" s="17" t="s">
        <v>24</v>
      </c>
      <c r="G212" s="16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9"/>
    </row>
    <row r="213" spans="1:29" ht="18" customHeight="1" x14ac:dyDescent="0.15">
      <c r="A213" s="70"/>
      <c r="B213" s="71"/>
      <c r="C213" s="62"/>
      <c r="D213" s="62"/>
      <c r="E213" s="15"/>
      <c r="F213" s="17" t="s">
        <v>24</v>
      </c>
      <c r="G213" s="16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9"/>
    </row>
    <row r="214" spans="1:29" ht="18" customHeight="1" x14ac:dyDescent="0.15">
      <c r="A214" s="61"/>
      <c r="B214" s="62"/>
      <c r="C214" s="62"/>
      <c r="D214" s="62"/>
      <c r="E214" s="15"/>
      <c r="F214" s="17" t="s">
        <v>24</v>
      </c>
      <c r="G214" s="16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9"/>
    </row>
    <row r="215" spans="1:29" ht="18" customHeight="1" x14ac:dyDescent="0.15">
      <c r="A215" s="61"/>
      <c r="B215" s="62"/>
      <c r="C215" s="62"/>
      <c r="D215" s="62"/>
      <c r="E215" s="15"/>
      <c r="F215" s="17" t="s">
        <v>24</v>
      </c>
      <c r="G215" s="16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9"/>
    </row>
    <row r="216" spans="1:29" ht="18" customHeight="1" x14ac:dyDescent="0.15">
      <c r="A216" s="61"/>
      <c r="B216" s="62"/>
      <c r="C216" s="62"/>
      <c r="D216" s="62"/>
      <c r="E216" s="15"/>
      <c r="F216" s="17" t="s">
        <v>24</v>
      </c>
      <c r="G216" s="16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9"/>
    </row>
    <row r="217" spans="1:29" ht="18" customHeight="1" x14ac:dyDescent="0.15">
      <c r="A217" s="61"/>
      <c r="B217" s="62"/>
      <c r="C217" s="62"/>
      <c r="D217" s="62"/>
      <c r="E217" s="15"/>
      <c r="F217" s="17" t="s">
        <v>24</v>
      </c>
      <c r="G217" s="16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9"/>
    </row>
    <row r="218" spans="1:29" ht="18" customHeight="1" x14ac:dyDescent="0.15">
      <c r="A218" s="61"/>
      <c r="B218" s="62"/>
      <c r="C218" s="62"/>
      <c r="D218" s="62"/>
      <c r="E218" s="15"/>
      <c r="F218" s="17" t="s">
        <v>24</v>
      </c>
      <c r="G218" s="16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9"/>
    </row>
    <row r="219" spans="1:29" ht="18" customHeight="1" x14ac:dyDescent="0.15">
      <c r="A219" s="61"/>
      <c r="B219" s="62"/>
      <c r="C219" s="62"/>
      <c r="D219" s="62"/>
      <c r="E219" s="15"/>
      <c r="F219" s="17" t="s">
        <v>24</v>
      </c>
      <c r="G219" s="16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9"/>
    </row>
    <row r="220" spans="1:29" ht="18" customHeight="1" x14ac:dyDescent="0.15">
      <c r="A220" s="61"/>
      <c r="B220" s="62"/>
      <c r="C220" s="62"/>
      <c r="D220" s="62"/>
      <c r="E220" s="15"/>
      <c r="F220" s="17" t="s">
        <v>24</v>
      </c>
      <c r="G220" s="16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9"/>
    </row>
    <row r="221" spans="1:29" ht="18" customHeight="1" x14ac:dyDescent="0.15">
      <c r="A221" s="61"/>
      <c r="B221" s="62"/>
      <c r="C221" s="62"/>
      <c r="D221" s="62"/>
      <c r="E221" s="15"/>
      <c r="F221" s="17" t="s">
        <v>24</v>
      </c>
      <c r="G221" s="16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9"/>
    </row>
    <row r="222" spans="1:29" ht="18" customHeight="1" x14ac:dyDescent="0.15">
      <c r="A222" s="61"/>
      <c r="B222" s="62"/>
      <c r="C222" s="62"/>
      <c r="D222" s="62"/>
      <c r="E222" s="15"/>
      <c r="F222" s="17" t="s">
        <v>24</v>
      </c>
      <c r="G222" s="16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9"/>
    </row>
    <row r="223" spans="1:29" ht="18" customHeight="1" x14ac:dyDescent="0.15">
      <c r="A223" s="61"/>
      <c r="B223" s="62"/>
      <c r="C223" s="62"/>
      <c r="D223" s="62"/>
      <c r="E223" s="15"/>
      <c r="F223" s="17" t="s">
        <v>24</v>
      </c>
      <c r="G223" s="16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9"/>
    </row>
    <row r="224" spans="1:29" ht="18" customHeight="1" x14ac:dyDescent="0.15">
      <c r="A224" s="63" t="s">
        <v>121</v>
      </c>
      <c r="B224" s="64"/>
      <c r="C224" s="65" t="str">
        <f>IF(COUNTA(C204:D223)&lt;&gt;0,COUNTA(C204:D223),"")</f>
        <v/>
      </c>
      <c r="D224" s="65"/>
      <c r="E224" s="65"/>
      <c r="F224" s="65"/>
      <c r="G224" s="65"/>
      <c r="H224" s="10" t="str">
        <f>IF(COUNTA(H204:H223)=0,"",COUNTA(H204:H223))</f>
        <v/>
      </c>
      <c r="I224" s="10" t="str">
        <f t="shared" ref="I224:AB224" si="12">IF(COUNTA(I204:I223)=0,"",COUNTA(I204:I223))</f>
        <v/>
      </c>
      <c r="J224" s="10" t="str">
        <f t="shared" si="12"/>
        <v/>
      </c>
      <c r="K224" s="10" t="str">
        <f t="shared" si="12"/>
        <v/>
      </c>
      <c r="L224" s="10" t="str">
        <f t="shared" si="12"/>
        <v/>
      </c>
      <c r="M224" s="10" t="str">
        <f t="shared" si="12"/>
        <v/>
      </c>
      <c r="N224" s="10" t="str">
        <f t="shared" si="12"/>
        <v/>
      </c>
      <c r="O224" s="10" t="str">
        <f t="shared" si="12"/>
        <v/>
      </c>
      <c r="P224" s="10" t="str">
        <f t="shared" si="12"/>
        <v/>
      </c>
      <c r="Q224" s="10" t="str">
        <f t="shared" si="12"/>
        <v/>
      </c>
      <c r="R224" s="10" t="str">
        <f t="shared" si="12"/>
        <v/>
      </c>
      <c r="S224" s="10" t="str">
        <f t="shared" si="12"/>
        <v/>
      </c>
      <c r="T224" s="10" t="str">
        <f t="shared" si="12"/>
        <v/>
      </c>
      <c r="U224" s="10" t="str">
        <f t="shared" si="12"/>
        <v/>
      </c>
      <c r="V224" s="10" t="str">
        <f t="shared" si="12"/>
        <v/>
      </c>
      <c r="W224" s="10" t="str">
        <f t="shared" si="12"/>
        <v/>
      </c>
      <c r="X224" s="10" t="str">
        <f t="shared" si="12"/>
        <v/>
      </c>
      <c r="Y224" s="10" t="str">
        <f t="shared" si="12"/>
        <v/>
      </c>
      <c r="Z224" s="10" t="str">
        <f t="shared" si="12"/>
        <v/>
      </c>
      <c r="AA224" s="10" t="str">
        <f t="shared" si="12"/>
        <v/>
      </c>
      <c r="AB224" s="10" t="str">
        <f t="shared" si="12"/>
        <v/>
      </c>
      <c r="AC224" s="21" t="str">
        <f>IF(COUNTA(AC204:AC223)=0,"",COUNTA(AC204:AC223))</f>
        <v/>
      </c>
    </row>
    <row r="225" spans="1:29" ht="15" customHeight="1" x14ac:dyDescent="0.15">
      <c r="A225" s="66" t="str">
        <f>IF(COUNTA(U204:U223)&lt;&gt;0,"基準拘束圧","")</f>
        <v/>
      </c>
      <c r="B225" s="67"/>
      <c r="C225" s="67"/>
      <c r="D225" s="68" t="str">
        <f>IF($D179&lt;&gt;"","(  "&amp;$D179&amp;"  )","")</f>
        <v>(  (  (  (  有効土被り圧  )  )  )  )</v>
      </c>
      <c r="E225" s="68"/>
      <c r="F225" s="68"/>
      <c r="G225" s="20"/>
      <c r="H225" s="67" t="s">
        <v>185</v>
      </c>
      <c r="I225" s="67"/>
      <c r="J225" s="8" t="s">
        <v>127</v>
      </c>
      <c r="K225" s="8" t="s">
        <v>116</v>
      </c>
      <c r="L225" s="69"/>
      <c r="M225" s="69"/>
      <c r="N225" s="69"/>
      <c r="O225" s="69"/>
      <c r="P225" s="69"/>
      <c r="Q225" s="69"/>
      <c r="R225" s="69"/>
      <c r="S225" s="8" t="s">
        <v>188</v>
      </c>
      <c r="T225" s="8" t="s">
        <v>117</v>
      </c>
      <c r="U225" s="8" t="s">
        <v>116</v>
      </c>
      <c r="V225" s="69"/>
      <c r="W225" s="69"/>
      <c r="X225" s="69"/>
      <c r="Y225" s="69"/>
      <c r="Z225" s="69"/>
      <c r="AA225" s="69"/>
      <c r="AB225" s="69"/>
      <c r="AC225" s="9" t="s">
        <v>15</v>
      </c>
    </row>
    <row r="226" spans="1:29" ht="15" customHeight="1" x14ac:dyDescent="0.15">
      <c r="A226" s="50" t="s">
        <v>192</v>
      </c>
      <c r="B226" s="51"/>
      <c r="C226" s="51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3"/>
    </row>
    <row r="227" spans="1:29" ht="15" customHeight="1" x14ac:dyDescent="0.15">
      <c r="A227" s="54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6"/>
    </row>
    <row r="228" spans="1:29" ht="15" customHeight="1" x14ac:dyDescent="0.15">
      <c r="A228" s="54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6"/>
    </row>
    <row r="229" spans="1:29" ht="15" customHeight="1" x14ac:dyDescent="0.15">
      <c r="A229" s="54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6"/>
    </row>
    <row r="230" spans="1:29" ht="15" customHeight="1" thickBot="1" x14ac:dyDescent="0.2">
      <c r="A230" s="57" t="s">
        <v>193</v>
      </c>
      <c r="B230" s="58"/>
      <c r="C230" s="58"/>
      <c r="D230" s="59" t="s">
        <v>205</v>
      </c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60"/>
    </row>
    <row r="231" spans="1:29" ht="26.25" customHeight="1" thickBot="1" x14ac:dyDescent="0.2">
      <c r="A231" s="130"/>
      <c r="B231" s="131"/>
      <c r="C231" s="131"/>
      <c r="D231" s="131"/>
      <c r="E231" s="131"/>
      <c r="F231" s="131"/>
      <c r="G231" s="131"/>
      <c r="H231" s="132" t="s">
        <v>130</v>
      </c>
      <c r="I231" s="133"/>
      <c r="J231" s="133"/>
      <c r="K231" s="133"/>
      <c r="L231" s="133"/>
      <c r="M231" s="133"/>
      <c r="N231" s="133"/>
      <c r="O231" s="133"/>
      <c r="P231" s="133"/>
      <c r="Q231" s="133"/>
      <c r="R231" s="134" t="str">
        <f>IF(C250&lt;&gt;"",R185+1,"")</f>
        <v/>
      </c>
      <c r="S231" s="134"/>
      <c r="T231" s="134"/>
      <c r="U231" s="134"/>
      <c r="V231" s="134"/>
      <c r="W231" s="134"/>
      <c r="X231" s="134"/>
      <c r="Y231" s="134"/>
      <c r="Z231" s="134"/>
      <c r="AA231" s="134"/>
      <c r="AB231" s="134"/>
      <c r="AC231" s="135"/>
    </row>
    <row r="232" spans="1:29" ht="22.5" customHeight="1" x14ac:dyDescent="0.15">
      <c r="A232" s="152" t="s">
        <v>0</v>
      </c>
      <c r="B232" s="153"/>
      <c r="C232" s="153"/>
      <c r="D232" s="121" t="str">
        <f>IF($D186&lt;&gt;"",$D186,"")</f>
        <v/>
      </c>
      <c r="E232" s="121"/>
      <c r="F232" s="121"/>
      <c r="G232" s="121"/>
      <c r="H232" s="121"/>
      <c r="I232" s="121"/>
      <c r="J232" s="121"/>
      <c r="K232" s="121"/>
      <c r="L232" s="121"/>
      <c r="M232" s="121"/>
      <c r="N232" s="153" t="s">
        <v>7</v>
      </c>
      <c r="O232" s="153"/>
      <c r="P232" s="153"/>
      <c r="Q232" s="153"/>
      <c r="R232" s="125">
        <f ca="1">YEAR(TODAY())</f>
        <v>2025</v>
      </c>
      <c r="S232" s="125"/>
      <c r="T232" s="125"/>
      <c r="U232" s="125"/>
      <c r="V232" s="126"/>
      <c r="W232" s="24" t="s">
        <v>14</v>
      </c>
      <c r="X232" s="127">
        <f ca="1">MONTH(TODAY())</f>
        <v>7</v>
      </c>
      <c r="Y232" s="126"/>
      <c r="Z232" s="24" t="s">
        <v>170</v>
      </c>
      <c r="AA232" s="127">
        <f ca="1">DAY(TODAY())</f>
        <v>1</v>
      </c>
      <c r="AB232" s="126"/>
      <c r="AC232" s="25" t="s">
        <v>171</v>
      </c>
    </row>
    <row r="233" spans="1:29" ht="22.5" customHeight="1" x14ac:dyDescent="0.15">
      <c r="A233" s="154"/>
      <c r="B233" s="80"/>
      <c r="C233" s="80"/>
      <c r="D233" s="128" t="str">
        <f>IF($D187&lt;&gt;"",$D187,"")</f>
        <v/>
      </c>
      <c r="E233" s="128"/>
      <c r="F233" s="128"/>
      <c r="G233" s="128"/>
      <c r="H233" s="128"/>
      <c r="I233" s="128"/>
      <c r="J233" s="128"/>
      <c r="K233" s="128"/>
      <c r="L233" s="128"/>
      <c r="M233" s="128"/>
      <c r="N233" s="80" t="s">
        <v>8</v>
      </c>
      <c r="O233" s="80"/>
      <c r="P233" s="80"/>
      <c r="Q233" s="80"/>
      <c r="R233" s="97" t="str">
        <f t="shared" ref="R233:R241" si="13">IF($R187&lt;&gt;"",$R187,"")</f>
        <v/>
      </c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8"/>
    </row>
    <row r="234" spans="1:29" ht="22.5" customHeight="1" x14ac:dyDescent="0.15">
      <c r="A234" s="154" t="s">
        <v>1</v>
      </c>
      <c r="B234" s="80"/>
      <c r="C234" s="80"/>
      <c r="D234" s="113" t="str">
        <f>IF($D188&lt;&gt;"",$D188,"")</f>
        <v/>
      </c>
      <c r="E234" s="113"/>
      <c r="F234" s="113"/>
      <c r="G234" s="113"/>
      <c r="H234" s="113"/>
      <c r="I234" s="113"/>
      <c r="J234" s="113"/>
      <c r="K234" s="113"/>
      <c r="L234" s="113"/>
      <c r="M234" s="113"/>
      <c r="N234" s="80" t="s">
        <v>9</v>
      </c>
      <c r="O234" s="80"/>
      <c r="P234" s="80"/>
      <c r="Q234" s="80"/>
      <c r="R234" s="97" t="str">
        <f t="shared" si="13"/>
        <v/>
      </c>
      <c r="S234" s="97"/>
      <c r="T234" s="97"/>
      <c r="U234" s="97"/>
      <c r="V234" s="105"/>
      <c r="W234" s="22" t="s">
        <v>14</v>
      </c>
      <c r="X234" s="101" t="str">
        <f>IF($X188&lt;&gt;"",$X188,"")</f>
        <v/>
      </c>
      <c r="Y234" s="105"/>
      <c r="Z234" s="22" t="s">
        <v>170</v>
      </c>
      <c r="AA234" s="101" t="str">
        <f>IF($AA188&lt;&gt;"",$AA188,"")</f>
        <v/>
      </c>
      <c r="AB234" s="105"/>
      <c r="AC234" s="23" t="s">
        <v>171</v>
      </c>
    </row>
    <row r="235" spans="1:29" ht="22.5" customHeight="1" x14ac:dyDescent="0.15">
      <c r="A235" s="154" t="s">
        <v>2</v>
      </c>
      <c r="B235" s="80"/>
      <c r="C235" s="80"/>
      <c r="D235" s="97" t="str">
        <f>IF($D189&lt;&gt;"",$D189,"")</f>
        <v/>
      </c>
      <c r="E235" s="97"/>
      <c r="F235" s="97"/>
      <c r="G235" s="97"/>
      <c r="H235" s="97"/>
      <c r="I235" s="97"/>
      <c r="J235" s="97"/>
      <c r="K235" s="97"/>
      <c r="L235" s="97"/>
      <c r="M235" s="97"/>
      <c r="N235" s="80" t="s">
        <v>10</v>
      </c>
      <c r="O235" s="80"/>
      <c r="P235" s="80"/>
      <c r="Q235" s="80"/>
      <c r="R235" s="105" t="str">
        <f t="shared" si="13"/>
        <v/>
      </c>
      <c r="S235" s="111"/>
      <c r="T235" s="148" t="str">
        <f>IF($T189&lt;&gt;"",$T189,"")</f>
        <v/>
      </c>
      <c r="U235" s="149"/>
      <c r="V235" s="149"/>
      <c r="W235" s="149"/>
      <c r="X235" s="149"/>
      <c r="Y235" s="149"/>
      <c r="Z235" s="149"/>
      <c r="AA235" s="149"/>
      <c r="AB235" s="149"/>
      <c r="AC235" s="18" t="str">
        <f>IF(R235="無し","","頃")</f>
        <v>頃</v>
      </c>
    </row>
    <row r="236" spans="1:29" ht="22.5" customHeight="1" x14ac:dyDescent="0.15">
      <c r="A236" s="154" t="s">
        <v>172</v>
      </c>
      <c r="B236" s="80"/>
      <c r="C236" s="80"/>
      <c r="D236" s="97" t="str">
        <f t="shared" ref="D236:D240" si="14">IF($D190&lt;&gt;"",$D190,"")</f>
        <v/>
      </c>
      <c r="E236" s="97"/>
      <c r="F236" s="97"/>
      <c r="G236" s="97"/>
      <c r="H236" s="97"/>
      <c r="I236" s="97"/>
      <c r="J236" s="97"/>
      <c r="K236" s="97"/>
      <c r="L236" s="97"/>
      <c r="M236" s="97"/>
      <c r="N236" s="80" t="s">
        <v>11</v>
      </c>
      <c r="O236" s="80"/>
      <c r="P236" s="80"/>
      <c r="Q236" s="80"/>
      <c r="R236" s="105" t="str">
        <f t="shared" si="13"/>
        <v/>
      </c>
      <c r="S236" s="111"/>
      <c r="T236" s="109" t="str">
        <f>IF($T190&lt;&gt;"",$T190,"")</f>
        <v/>
      </c>
      <c r="U236" s="110"/>
      <c r="V236" s="110"/>
      <c r="W236" s="110"/>
      <c r="X236" s="110"/>
      <c r="Y236" s="110"/>
      <c r="Z236" s="110"/>
      <c r="AA236" s="110"/>
      <c r="AB236" s="110"/>
      <c r="AC236" s="136"/>
    </row>
    <row r="237" spans="1:29" ht="22.5" customHeight="1" x14ac:dyDescent="0.15">
      <c r="A237" s="150" t="s">
        <v>96</v>
      </c>
      <c r="B237" s="80" t="s">
        <v>3</v>
      </c>
      <c r="C237" s="80"/>
      <c r="D237" s="97" t="str">
        <f t="shared" si="14"/>
        <v/>
      </c>
      <c r="E237" s="105"/>
      <c r="F237" s="95" t="str">
        <f>IF($F191&lt;&gt;"",$F191,"")</f>
        <v/>
      </c>
      <c r="G237" s="97"/>
      <c r="H237" s="97"/>
      <c r="I237" s="100"/>
      <c r="J237" s="101" t="str">
        <f>IF($J191&lt;&gt;"",$J191,"")</f>
        <v/>
      </c>
      <c r="K237" s="97"/>
      <c r="L237" s="97"/>
      <c r="M237" s="97"/>
      <c r="N237" s="80" t="s">
        <v>40</v>
      </c>
      <c r="O237" s="80"/>
      <c r="P237" s="80"/>
      <c r="Q237" s="80"/>
      <c r="R237" s="105" t="str">
        <f t="shared" si="13"/>
        <v/>
      </c>
      <c r="S237" s="111"/>
      <c r="T237" s="109" t="str">
        <f>IF($T191&lt;&gt;"",$T191,"")</f>
        <v/>
      </c>
      <c r="U237" s="110"/>
      <c r="V237" s="110"/>
      <c r="W237" s="110"/>
      <c r="X237" s="110"/>
      <c r="Y237" s="110"/>
      <c r="Z237" s="110"/>
      <c r="AA237" s="110"/>
      <c r="AB237" s="110"/>
      <c r="AC237" s="136"/>
    </row>
    <row r="238" spans="1:29" ht="22.5" customHeight="1" x14ac:dyDescent="0.15">
      <c r="A238" s="151"/>
      <c r="B238" s="80" t="s">
        <v>0</v>
      </c>
      <c r="C238" s="80"/>
      <c r="D238" s="97" t="str">
        <f t="shared" si="14"/>
        <v/>
      </c>
      <c r="E238" s="97"/>
      <c r="F238" s="97"/>
      <c r="G238" s="97"/>
      <c r="H238" s="97"/>
      <c r="I238" s="97"/>
      <c r="J238" s="97"/>
      <c r="K238" s="97"/>
      <c r="L238" s="97"/>
      <c r="M238" s="97"/>
      <c r="N238" s="161" t="s">
        <v>73</v>
      </c>
      <c r="O238" s="80" t="s">
        <v>76</v>
      </c>
      <c r="P238" s="80"/>
      <c r="Q238" s="80"/>
      <c r="R238" s="105" t="str">
        <f t="shared" si="13"/>
        <v/>
      </c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36"/>
    </row>
    <row r="239" spans="1:29" ht="22.5" customHeight="1" x14ac:dyDescent="0.15">
      <c r="A239" s="151"/>
      <c r="B239" s="80" t="s">
        <v>5</v>
      </c>
      <c r="C239" s="80"/>
      <c r="D239" s="13" t="str">
        <f t="shared" si="14"/>
        <v/>
      </c>
      <c r="E239" s="109" t="str">
        <f>IF($E193&lt;&gt;"",$E193,"")</f>
        <v/>
      </c>
      <c r="F239" s="110"/>
      <c r="G239" s="111"/>
      <c r="H239" s="109" t="str">
        <f>IF($H193&lt;&gt;"",$H193,"")</f>
        <v/>
      </c>
      <c r="I239" s="110"/>
      <c r="J239" s="110"/>
      <c r="K239" s="110"/>
      <c r="L239" s="110"/>
      <c r="M239" s="101"/>
      <c r="N239" s="162"/>
      <c r="O239" s="80" t="s">
        <v>75</v>
      </c>
      <c r="P239" s="80"/>
      <c r="Q239" s="80"/>
      <c r="R239" s="105" t="str">
        <f t="shared" si="13"/>
        <v/>
      </c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  <c r="AC239" s="136"/>
    </row>
    <row r="240" spans="1:29" ht="22.5" customHeight="1" x14ac:dyDescent="0.15">
      <c r="A240" s="151"/>
      <c r="B240" s="80" t="s">
        <v>4</v>
      </c>
      <c r="C240" s="80"/>
      <c r="D240" s="13" t="str">
        <f t="shared" si="14"/>
        <v/>
      </c>
      <c r="E240" s="109" t="str">
        <f>IF($E194&lt;&gt;"",$E194,"")</f>
        <v/>
      </c>
      <c r="F240" s="110"/>
      <c r="G240" s="111"/>
      <c r="H240" s="109" t="str">
        <f>IF($H194&lt;&gt;"",$H194,"")</f>
        <v/>
      </c>
      <c r="I240" s="110"/>
      <c r="J240" s="110"/>
      <c r="K240" s="110"/>
      <c r="L240" s="110"/>
      <c r="M240" s="101"/>
      <c r="N240" s="162"/>
      <c r="O240" s="80" t="s">
        <v>13</v>
      </c>
      <c r="P240" s="80"/>
      <c r="Q240" s="80"/>
      <c r="R240" s="105" t="str">
        <f t="shared" si="13"/>
        <v/>
      </c>
      <c r="S240" s="111"/>
      <c r="T240" s="137" t="str">
        <f>IF($T194&lt;&gt;"",$T194,"")</f>
        <v/>
      </c>
      <c r="U240" s="138"/>
      <c r="V240" s="138"/>
      <c r="W240" s="138"/>
      <c r="X240" s="138"/>
      <c r="Y240" s="138"/>
      <c r="Z240" s="138"/>
      <c r="AA240" s="138"/>
      <c r="AB240" s="138"/>
      <c r="AC240" s="139"/>
    </row>
    <row r="241" spans="1:29" ht="22.5" customHeight="1" x14ac:dyDescent="0.15">
      <c r="A241" s="154" t="s">
        <v>12</v>
      </c>
      <c r="B241" s="80"/>
      <c r="C241" s="80"/>
      <c r="D241" s="26" t="str">
        <f>IF($D195&lt;&gt;"",$D195,"")</f>
        <v/>
      </c>
      <c r="E241" s="22" t="str">
        <f>IF($E195&lt;&gt;"",$E195,"")</f>
        <v/>
      </c>
      <c r="F241" s="109" t="str">
        <f>IF($F195&lt;&gt;"",$F195,"")</f>
        <v/>
      </c>
      <c r="G241" s="111"/>
      <c r="H241" s="94" t="str">
        <f>IF($H195&lt;&gt;"",$H195,"")</f>
        <v/>
      </c>
      <c r="I241" s="94"/>
      <c r="J241" s="94"/>
      <c r="K241" s="94"/>
      <c r="L241" s="94"/>
      <c r="M241" s="95"/>
      <c r="N241" s="162"/>
      <c r="O241" s="80" t="s">
        <v>4</v>
      </c>
      <c r="P241" s="80"/>
      <c r="Q241" s="80"/>
      <c r="R241" s="97" t="str">
        <f t="shared" si="13"/>
        <v/>
      </c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8"/>
    </row>
    <row r="242" spans="1:29" ht="15" customHeight="1" x14ac:dyDescent="0.15">
      <c r="A242" s="77" t="s">
        <v>102</v>
      </c>
      <c r="B242" s="78"/>
      <c r="C242" s="78" t="s">
        <v>20</v>
      </c>
      <c r="D242" s="78"/>
      <c r="E242" s="79" t="s">
        <v>177</v>
      </c>
      <c r="F242" s="78"/>
      <c r="G242" s="78"/>
      <c r="H242" s="96" t="s">
        <v>195</v>
      </c>
      <c r="I242" s="92"/>
      <c r="J242" s="93"/>
      <c r="K242" s="96" t="s">
        <v>31</v>
      </c>
      <c r="L242" s="92"/>
      <c r="M242" s="92"/>
      <c r="N242" s="92"/>
      <c r="O242" s="93"/>
      <c r="P242" s="96" t="s">
        <v>34</v>
      </c>
      <c r="Q242" s="92"/>
      <c r="R242" s="92"/>
      <c r="S242" s="92"/>
      <c r="T242" s="92"/>
      <c r="U242" s="93"/>
      <c r="V242" s="96" t="s">
        <v>23</v>
      </c>
      <c r="W242" s="92"/>
      <c r="X242" s="92"/>
      <c r="Y242" s="92"/>
      <c r="Z242" s="92"/>
      <c r="AA242" s="92"/>
      <c r="AB242" s="92"/>
      <c r="AC242" s="164"/>
    </row>
    <row r="243" spans="1:29" ht="15" customHeight="1" x14ac:dyDescent="0.15">
      <c r="A243" s="77"/>
      <c r="B243" s="78"/>
      <c r="C243" s="78"/>
      <c r="D243" s="78"/>
      <c r="E243" s="78"/>
      <c r="F243" s="78"/>
      <c r="G243" s="78"/>
      <c r="H243" s="72" t="s">
        <v>16</v>
      </c>
      <c r="I243" s="72" t="s">
        <v>17</v>
      </c>
      <c r="J243" s="165" t="s">
        <v>18</v>
      </c>
      <c r="K243" s="74" t="s">
        <v>28</v>
      </c>
      <c r="L243" s="170" t="s">
        <v>19</v>
      </c>
      <c r="M243" s="171"/>
      <c r="N243" s="172"/>
      <c r="O243" s="85" t="s">
        <v>133</v>
      </c>
      <c r="P243" s="170" t="s">
        <v>21</v>
      </c>
      <c r="Q243" s="171"/>
      <c r="R243" s="172"/>
      <c r="S243" s="165" t="s">
        <v>132</v>
      </c>
      <c r="T243" s="74" t="s">
        <v>135</v>
      </c>
      <c r="U243" s="173" t="s">
        <v>149</v>
      </c>
      <c r="V243" s="81" t="s">
        <v>160</v>
      </c>
      <c r="W243" s="81" t="s">
        <v>139</v>
      </c>
      <c r="X243" s="81" t="s">
        <v>154</v>
      </c>
      <c r="Y243" s="81" t="s">
        <v>138</v>
      </c>
      <c r="Z243" s="81" t="s">
        <v>140</v>
      </c>
      <c r="AA243" s="85"/>
      <c r="AB243" s="85"/>
      <c r="AC243" s="86"/>
    </row>
    <row r="244" spans="1:29" ht="15" customHeight="1" x14ac:dyDescent="0.15">
      <c r="A244" s="77"/>
      <c r="B244" s="78"/>
      <c r="C244" s="78"/>
      <c r="D244" s="78"/>
      <c r="E244" s="78"/>
      <c r="F244" s="78"/>
      <c r="G244" s="78"/>
      <c r="H244" s="72"/>
      <c r="I244" s="72"/>
      <c r="J244" s="166"/>
      <c r="K244" s="168"/>
      <c r="L244" s="72" t="s">
        <v>25</v>
      </c>
      <c r="M244" s="81" t="s">
        <v>196</v>
      </c>
      <c r="N244" s="81" t="s">
        <v>197</v>
      </c>
      <c r="O244" s="85"/>
      <c r="P244" s="74" t="s">
        <v>26</v>
      </c>
      <c r="Q244" s="74" t="s">
        <v>131</v>
      </c>
      <c r="R244" s="181" t="s">
        <v>198</v>
      </c>
      <c r="S244" s="166"/>
      <c r="T244" s="168"/>
      <c r="U244" s="174"/>
      <c r="V244" s="175"/>
      <c r="W244" s="175"/>
      <c r="X244" s="175"/>
      <c r="Y244" s="175"/>
      <c r="Z244" s="175"/>
      <c r="AA244" s="85"/>
      <c r="AB244" s="85"/>
      <c r="AC244" s="86"/>
    </row>
    <row r="245" spans="1:29" ht="15" customHeight="1" x14ac:dyDescent="0.15">
      <c r="A245" s="77"/>
      <c r="B245" s="78"/>
      <c r="C245" s="78"/>
      <c r="D245" s="78"/>
      <c r="E245" s="78"/>
      <c r="F245" s="78"/>
      <c r="G245" s="78"/>
      <c r="H245" s="72"/>
      <c r="I245" s="72"/>
      <c r="J245" s="166"/>
      <c r="K245" s="168"/>
      <c r="L245" s="72"/>
      <c r="M245" s="175"/>
      <c r="N245" s="82"/>
      <c r="O245" s="85"/>
      <c r="P245" s="168"/>
      <c r="Q245" s="168"/>
      <c r="R245" s="182"/>
      <c r="S245" s="166"/>
      <c r="T245" s="168"/>
      <c r="U245" s="174"/>
      <c r="V245" s="175"/>
      <c r="W245" s="175"/>
      <c r="X245" s="175"/>
      <c r="Y245" s="175"/>
      <c r="Z245" s="175"/>
      <c r="AA245" s="85"/>
      <c r="AB245" s="85"/>
      <c r="AC245" s="86"/>
    </row>
    <row r="246" spans="1:29" ht="15" customHeight="1" x14ac:dyDescent="0.15">
      <c r="A246" s="77"/>
      <c r="B246" s="78"/>
      <c r="C246" s="78"/>
      <c r="D246" s="78"/>
      <c r="E246" s="78"/>
      <c r="F246" s="78"/>
      <c r="G246" s="78"/>
      <c r="H246" s="72"/>
      <c r="I246" s="72"/>
      <c r="J246" s="166"/>
      <c r="K246" s="168"/>
      <c r="L246" s="72"/>
      <c r="M246" s="175"/>
      <c r="N246" s="82"/>
      <c r="O246" s="85"/>
      <c r="P246" s="168"/>
      <c r="Q246" s="168"/>
      <c r="R246" s="182"/>
      <c r="S246" s="166"/>
      <c r="T246" s="168"/>
      <c r="U246" s="178" t="s">
        <v>141</v>
      </c>
      <c r="V246" s="175"/>
      <c r="W246" s="175"/>
      <c r="X246" s="175"/>
      <c r="Y246" s="175"/>
      <c r="Z246" s="175"/>
      <c r="AA246" s="85"/>
      <c r="AB246" s="85"/>
      <c r="AC246" s="86"/>
    </row>
    <row r="247" spans="1:29" ht="15" customHeight="1" x14ac:dyDescent="0.15">
      <c r="A247" s="77"/>
      <c r="B247" s="78"/>
      <c r="C247" s="78"/>
      <c r="D247" s="78"/>
      <c r="E247" s="78"/>
      <c r="F247" s="78"/>
      <c r="G247" s="78"/>
      <c r="H247" s="72"/>
      <c r="I247" s="72"/>
      <c r="J247" s="166"/>
      <c r="K247" s="168"/>
      <c r="L247" s="72"/>
      <c r="M247" s="175"/>
      <c r="N247" s="82"/>
      <c r="O247" s="85"/>
      <c r="P247" s="168"/>
      <c r="Q247" s="168"/>
      <c r="R247" s="182"/>
      <c r="S247" s="166"/>
      <c r="T247" s="168"/>
      <c r="U247" s="179"/>
      <c r="V247" s="175"/>
      <c r="W247" s="175"/>
      <c r="X247" s="175"/>
      <c r="Y247" s="175"/>
      <c r="Z247" s="175"/>
      <c r="AA247" s="85"/>
      <c r="AB247" s="85"/>
      <c r="AC247" s="86"/>
    </row>
    <row r="248" spans="1:29" ht="15" customHeight="1" x14ac:dyDescent="0.15">
      <c r="A248" s="77"/>
      <c r="B248" s="78"/>
      <c r="C248" s="78"/>
      <c r="D248" s="78"/>
      <c r="E248" s="78"/>
      <c r="F248" s="78"/>
      <c r="G248" s="78"/>
      <c r="H248" s="72"/>
      <c r="I248" s="72"/>
      <c r="J248" s="166"/>
      <c r="K248" s="168"/>
      <c r="L248" s="72"/>
      <c r="M248" s="175"/>
      <c r="N248" s="82"/>
      <c r="O248" s="85"/>
      <c r="P248" s="168"/>
      <c r="Q248" s="168"/>
      <c r="R248" s="182"/>
      <c r="S248" s="166"/>
      <c r="T248" s="168"/>
      <c r="U248" s="179"/>
      <c r="V248" s="175"/>
      <c r="W248" s="175"/>
      <c r="X248" s="175"/>
      <c r="Y248" s="175"/>
      <c r="Z248" s="175"/>
      <c r="AA248" s="85"/>
      <c r="AB248" s="85"/>
      <c r="AC248" s="86"/>
    </row>
    <row r="249" spans="1:29" ht="7.5" customHeight="1" x14ac:dyDescent="0.15">
      <c r="A249" s="77"/>
      <c r="B249" s="78"/>
      <c r="C249" s="78"/>
      <c r="D249" s="78"/>
      <c r="E249" s="78"/>
      <c r="F249" s="78"/>
      <c r="G249" s="78"/>
      <c r="H249" s="72"/>
      <c r="I249" s="72"/>
      <c r="J249" s="167"/>
      <c r="K249" s="169"/>
      <c r="L249" s="72"/>
      <c r="M249" s="176"/>
      <c r="N249" s="177"/>
      <c r="O249" s="85"/>
      <c r="P249" s="169"/>
      <c r="Q249" s="169"/>
      <c r="R249" s="183"/>
      <c r="S249" s="167"/>
      <c r="T249" s="169"/>
      <c r="U249" s="180"/>
      <c r="V249" s="176"/>
      <c r="W249" s="176"/>
      <c r="X249" s="176"/>
      <c r="Y249" s="176"/>
      <c r="Z249" s="176"/>
      <c r="AA249" s="85"/>
      <c r="AB249" s="85"/>
      <c r="AC249" s="86"/>
    </row>
    <row r="250" spans="1:29" ht="18" customHeight="1" x14ac:dyDescent="0.15">
      <c r="A250" s="70"/>
      <c r="B250" s="71"/>
      <c r="C250" s="62"/>
      <c r="D250" s="62"/>
      <c r="E250" s="15"/>
      <c r="F250" s="17" t="s">
        <v>24</v>
      </c>
      <c r="G250" s="16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9"/>
    </row>
    <row r="251" spans="1:29" ht="18" customHeight="1" x14ac:dyDescent="0.15">
      <c r="A251" s="70"/>
      <c r="B251" s="71"/>
      <c r="C251" s="62"/>
      <c r="D251" s="62"/>
      <c r="E251" s="15"/>
      <c r="F251" s="17" t="s">
        <v>24</v>
      </c>
      <c r="G251" s="16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9"/>
    </row>
    <row r="252" spans="1:29" ht="18" customHeight="1" x14ac:dyDescent="0.15">
      <c r="A252" s="70"/>
      <c r="B252" s="71"/>
      <c r="C252" s="62"/>
      <c r="D252" s="62"/>
      <c r="E252" s="15"/>
      <c r="F252" s="17" t="s">
        <v>24</v>
      </c>
      <c r="G252" s="16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9"/>
    </row>
    <row r="253" spans="1:29" ht="18" customHeight="1" x14ac:dyDescent="0.15">
      <c r="A253" s="70"/>
      <c r="B253" s="71"/>
      <c r="C253" s="62"/>
      <c r="D253" s="62"/>
      <c r="E253" s="15"/>
      <c r="F253" s="17" t="s">
        <v>24</v>
      </c>
      <c r="G253" s="16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9"/>
    </row>
    <row r="254" spans="1:29" ht="18" customHeight="1" x14ac:dyDescent="0.15">
      <c r="A254" s="70"/>
      <c r="B254" s="71"/>
      <c r="C254" s="62"/>
      <c r="D254" s="62"/>
      <c r="E254" s="15"/>
      <c r="F254" s="17" t="s">
        <v>24</v>
      </c>
      <c r="G254" s="16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9"/>
    </row>
    <row r="255" spans="1:29" ht="18" customHeight="1" x14ac:dyDescent="0.15">
      <c r="A255" s="70"/>
      <c r="B255" s="71"/>
      <c r="C255" s="62"/>
      <c r="D255" s="62"/>
      <c r="E255" s="15"/>
      <c r="F255" s="17" t="s">
        <v>24</v>
      </c>
      <c r="G255" s="16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9"/>
    </row>
    <row r="256" spans="1:29" ht="18" customHeight="1" x14ac:dyDescent="0.15">
      <c r="A256" s="70"/>
      <c r="B256" s="71"/>
      <c r="C256" s="62"/>
      <c r="D256" s="62"/>
      <c r="E256" s="15"/>
      <c r="F256" s="17" t="s">
        <v>24</v>
      </c>
      <c r="G256" s="16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9"/>
    </row>
    <row r="257" spans="1:29" ht="18" customHeight="1" x14ac:dyDescent="0.15">
      <c r="A257" s="70"/>
      <c r="B257" s="71"/>
      <c r="C257" s="62"/>
      <c r="D257" s="62"/>
      <c r="E257" s="15"/>
      <c r="F257" s="17" t="s">
        <v>24</v>
      </c>
      <c r="G257" s="16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9"/>
    </row>
    <row r="258" spans="1:29" ht="18" customHeight="1" x14ac:dyDescent="0.15">
      <c r="A258" s="70"/>
      <c r="B258" s="71"/>
      <c r="C258" s="62"/>
      <c r="D258" s="62"/>
      <c r="E258" s="15"/>
      <c r="F258" s="17" t="s">
        <v>24</v>
      </c>
      <c r="G258" s="16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9"/>
    </row>
    <row r="259" spans="1:29" ht="18" customHeight="1" x14ac:dyDescent="0.15">
      <c r="A259" s="70"/>
      <c r="B259" s="71"/>
      <c r="C259" s="62"/>
      <c r="D259" s="62"/>
      <c r="E259" s="15"/>
      <c r="F259" s="17" t="s">
        <v>24</v>
      </c>
      <c r="G259" s="16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9"/>
    </row>
    <row r="260" spans="1:29" ht="18" customHeight="1" x14ac:dyDescent="0.15">
      <c r="A260" s="61"/>
      <c r="B260" s="62"/>
      <c r="C260" s="62"/>
      <c r="D260" s="62"/>
      <c r="E260" s="15"/>
      <c r="F260" s="17" t="s">
        <v>24</v>
      </c>
      <c r="G260" s="16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9"/>
    </row>
    <row r="261" spans="1:29" ht="18" customHeight="1" x14ac:dyDescent="0.15">
      <c r="A261" s="61"/>
      <c r="B261" s="62"/>
      <c r="C261" s="62"/>
      <c r="D261" s="62"/>
      <c r="E261" s="15"/>
      <c r="F261" s="17" t="s">
        <v>24</v>
      </c>
      <c r="G261" s="16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9"/>
    </row>
    <row r="262" spans="1:29" ht="18" customHeight="1" x14ac:dyDescent="0.15">
      <c r="A262" s="61"/>
      <c r="B262" s="62"/>
      <c r="C262" s="62"/>
      <c r="D262" s="62"/>
      <c r="E262" s="15"/>
      <c r="F262" s="17" t="s">
        <v>24</v>
      </c>
      <c r="G262" s="16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9"/>
    </row>
    <row r="263" spans="1:29" ht="18" customHeight="1" x14ac:dyDescent="0.15">
      <c r="A263" s="61"/>
      <c r="B263" s="62"/>
      <c r="C263" s="62"/>
      <c r="D263" s="62"/>
      <c r="E263" s="15"/>
      <c r="F263" s="17" t="s">
        <v>24</v>
      </c>
      <c r="G263" s="16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9"/>
    </row>
    <row r="264" spans="1:29" ht="18" customHeight="1" x14ac:dyDescent="0.15">
      <c r="A264" s="61"/>
      <c r="B264" s="62"/>
      <c r="C264" s="62"/>
      <c r="D264" s="62"/>
      <c r="E264" s="15"/>
      <c r="F264" s="17" t="s">
        <v>24</v>
      </c>
      <c r="G264" s="16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9"/>
    </row>
    <row r="265" spans="1:29" ht="18" customHeight="1" x14ac:dyDescent="0.15">
      <c r="A265" s="61"/>
      <c r="B265" s="62"/>
      <c r="C265" s="62"/>
      <c r="D265" s="62"/>
      <c r="E265" s="15"/>
      <c r="F265" s="17" t="s">
        <v>24</v>
      </c>
      <c r="G265" s="16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9"/>
    </row>
    <row r="266" spans="1:29" ht="18" customHeight="1" x14ac:dyDescent="0.15">
      <c r="A266" s="61"/>
      <c r="B266" s="62"/>
      <c r="C266" s="62"/>
      <c r="D266" s="62"/>
      <c r="E266" s="15"/>
      <c r="F266" s="17" t="s">
        <v>24</v>
      </c>
      <c r="G266" s="16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9"/>
    </row>
    <row r="267" spans="1:29" ht="18" customHeight="1" x14ac:dyDescent="0.15">
      <c r="A267" s="61"/>
      <c r="B267" s="62"/>
      <c r="C267" s="62"/>
      <c r="D267" s="62"/>
      <c r="E267" s="15"/>
      <c r="F267" s="17" t="s">
        <v>24</v>
      </c>
      <c r="G267" s="16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9"/>
    </row>
    <row r="268" spans="1:29" ht="18" customHeight="1" x14ac:dyDescent="0.15">
      <c r="A268" s="61"/>
      <c r="B268" s="62"/>
      <c r="C268" s="62"/>
      <c r="D268" s="62"/>
      <c r="E268" s="15"/>
      <c r="F268" s="17" t="s">
        <v>24</v>
      </c>
      <c r="G268" s="16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9"/>
    </row>
    <row r="269" spans="1:29" ht="18" customHeight="1" x14ac:dyDescent="0.15">
      <c r="A269" s="61"/>
      <c r="B269" s="62"/>
      <c r="C269" s="62"/>
      <c r="D269" s="62"/>
      <c r="E269" s="15"/>
      <c r="F269" s="17" t="s">
        <v>24</v>
      </c>
      <c r="G269" s="16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9"/>
    </row>
    <row r="270" spans="1:29" ht="18" customHeight="1" x14ac:dyDescent="0.15">
      <c r="A270" s="63" t="s">
        <v>121</v>
      </c>
      <c r="B270" s="64"/>
      <c r="C270" s="65" t="str">
        <f>IF(COUNTA(C250:D269)&lt;&gt;0,COUNTA(C250:D269),"")</f>
        <v/>
      </c>
      <c r="D270" s="65"/>
      <c r="E270" s="65"/>
      <c r="F270" s="65"/>
      <c r="G270" s="65"/>
      <c r="H270" s="10" t="str">
        <f>IF(COUNTA(H250:H269)=0,"",COUNTA(H250:H269))</f>
        <v/>
      </c>
      <c r="I270" s="10" t="str">
        <f t="shared" ref="I270:AB270" si="15">IF(COUNTA(I250:I269)=0,"",COUNTA(I250:I269))</f>
        <v/>
      </c>
      <c r="J270" s="10" t="str">
        <f t="shared" si="15"/>
        <v/>
      </c>
      <c r="K270" s="10" t="str">
        <f t="shared" si="15"/>
        <v/>
      </c>
      <c r="L270" s="10" t="str">
        <f t="shared" si="15"/>
        <v/>
      </c>
      <c r="M270" s="10" t="str">
        <f t="shared" si="15"/>
        <v/>
      </c>
      <c r="N270" s="10" t="str">
        <f t="shared" si="15"/>
        <v/>
      </c>
      <c r="O270" s="10" t="str">
        <f t="shared" si="15"/>
        <v/>
      </c>
      <c r="P270" s="10" t="str">
        <f t="shared" si="15"/>
        <v/>
      </c>
      <c r="Q270" s="10" t="str">
        <f t="shared" si="15"/>
        <v/>
      </c>
      <c r="R270" s="10" t="str">
        <f t="shared" si="15"/>
        <v/>
      </c>
      <c r="S270" s="10" t="str">
        <f t="shared" si="15"/>
        <v/>
      </c>
      <c r="T270" s="10" t="str">
        <f t="shared" si="15"/>
        <v/>
      </c>
      <c r="U270" s="10" t="str">
        <f t="shared" si="15"/>
        <v/>
      </c>
      <c r="V270" s="10" t="str">
        <f t="shared" si="15"/>
        <v/>
      </c>
      <c r="W270" s="10" t="str">
        <f t="shared" si="15"/>
        <v/>
      </c>
      <c r="X270" s="10" t="str">
        <f t="shared" si="15"/>
        <v/>
      </c>
      <c r="Y270" s="10" t="str">
        <f t="shared" si="15"/>
        <v/>
      </c>
      <c r="Z270" s="10" t="str">
        <f t="shared" si="15"/>
        <v/>
      </c>
      <c r="AA270" s="10" t="str">
        <f t="shared" si="15"/>
        <v/>
      </c>
      <c r="AB270" s="10" t="str">
        <f t="shared" si="15"/>
        <v/>
      </c>
      <c r="AC270" s="21" t="str">
        <f>IF(COUNTA(AC250:AC269)=0,"",COUNTA(AC250:AC269))</f>
        <v/>
      </c>
    </row>
    <row r="271" spans="1:29" ht="15" customHeight="1" x14ac:dyDescent="0.15">
      <c r="A271" s="66" t="str">
        <f>IF(COUNTA(U250:U269)&lt;&gt;0,"基準拘束圧","")</f>
        <v/>
      </c>
      <c r="B271" s="67"/>
      <c r="C271" s="67"/>
      <c r="D271" s="68" t="str">
        <f>IF($D225&lt;&gt;"","(  "&amp;$D225&amp;"  )","")</f>
        <v>(  (  (  (  (  有効土被り圧  )  )  )  )  )</v>
      </c>
      <c r="E271" s="68"/>
      <c r="F271" s="68"/>
      <c r="G271" s="20"/>
      <c r="H271" s="67" t="s">
        <v>185</v>
      </c>
      <c r="I271" s="67"/>
      <c r="J271" s="8" t="s">
        <v>127</v>
      </c>
      <c r="K271" s="8" t="s">
        <v>116</v>
      </c>
      <c r="L271" s="69"/>
      <c r="M271" s="69"/>
      <c r="N271" s="69"/>
      <c r="O271" s="69"/>
      <c r="P271" s="69"/>
      <c r="Q271" s="69"/>
      <c r="R271" s="69"/>
      <c r="S271" s="8" t="s">
        <v>188</v>
      </c>
      <c r="T271" s="8" t="s">
        <v>117</v>
      </c>
      <c r="U271" s="8" t="s">
        <v>116</v>
      </c>
      <c r="V271" s="69"/>
      <c r="W271" s="69"/>
      <c r="X271" s="69"/>
      <c r="Y271" s="69"/>
      <c r="Z271" s="69"/>
      <c r="AA271" s="69"/>
      <c r="AB271" s="69"/>
      <c r="AC271" s="9" t="s">
        <v>15</v>
      </c>
    </row>
    <row r="272" spans="1:29" ht="15" customHeight="1" x14ac:dyDescent="0.15">
      <c r="A272" s="50" t="s">
        <v>192</v>
      </c>
      <c r="B272" s="51"/>
      <c r="C272" s="51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3"/>
    </row>
    <row r="273" spans="1:29" ht="15" customHeight="1" x14ac:dyDescent="0.15">
      <c r="A273" s="54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6"/>
    </row>
    <row r="274" spans="1:29" ht="15" customHeight="1" x14ac:dyDescent="0.15">
      <c r="A274" s="54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6"/>
    </row>
    <row r="275" spans="1:29" ht="15" customHeight="1" x14ac:dyDescent="0.15">
      <c r="A275" s="54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6"/>
    </row>
    <row r="276" spans="1:29" ht="15" customHeight="1" thickBot="1" x14ac:dyDescent="0.2">
      <c r="A276" s="57" t="s">
        <v>193</v>
      </c>
      <c r="B276" s="58"/>
      <c r="C276" s="58"/>
      <c r="D276" s="59" t="s">
        <v>205</v>
      </c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60"/>
    </row>
    <row r="277" spans="1:29" ht="26.25" customHeight="1" thickBot="1" x14ac:dyDescent="0.2">
      <c r="A277" s="130"/>
      <c r="B277" s="131"/>
      <c r="C277" s="131"/>
      <c r="D277" s="131"/>
      <c r="E277" s="131"/>
      <c r="F277" s="131"/>
      <c r="G277" s="131"/>
      <c r="H277" s="132" t="s">
        <v>130</v>
      </c>
      <c r="I277" s="133"/>
      <c r="J277" s="133"/>
      <c r="K277" s="133"/>
      <c r="L277" s="133"/>
      <c r="M277" s="133"/>
      <c r="N277" s="133"/>
      <c r="O277" s="133"/>
      <c r="P277" s="133"/>
      <c r="Q277" s="133"/>
      <c r="R277" s="134" t="str">
        <f>IF(C296&lt;&gt;"",R231+1,"")</f>
        <v/>
      </c>
      <c r="S277" s="134"/>
      <c r="T277" s="134"/>
      <c r="U277" s="134"/>
      <c r="V277" s="134"/>
      <c r="W277" s="134"/>
      <c r="X277" s="134"/>
      <c r="Y277" s="134"/>
      <c r="Z277" s="134"/>
      <c r="AA277" s="134"/>
      <c r="AB277" s="134"/>
      <c r="AC277" s="135"/>
    </row>
    <row r="278" spans="1:29" ht="22.5" customHeight="1" x14ac:dyDescent="0.15">
      <c r="A278" s="152" t="s">
        <v>0</v>
      </c>
      <c r="B278" s="153"/>
      <c r="C278" s="153"/>
      <c r="D278" s="121" t="str">
        <f>IF($D232&lt;&gt;"",$D232,"")</f>
        <v/>
      </c>
      <c r="E278" s="121"/>
      <c r="F278" s="121"/>
      <c r="G278" s="121"/>
      <c r="H278" s="121"/>
      <c r="I278" s="121"/>
      <c r="J278" s="121"/>
      <c r="K278" s="121"/>
      <c r="L278" s="121"/>
      <c r="M278" s="121"/>
      <c r="N278" s="153" t="s">
        <v>7</v>
      </c>
      <c r="O278" s="153"/>
      <c r="P278" s="153"/>
      <c r="Q278" s="153"/>
      <c r="R278" s="125">
        <f ca="1">YEAR(TODAY())</f>
        <v>2025</v>
      </c>
      <c r="S278" s="125"/>
      <c r="T278" s="125"/>
      <c r="U278" s="125"/>
      <c r="V278" s="126"/>
      <c r="W278" s="24" t="s">
        <v>14</v>
      </c>
      <c r="X278" s="127">
        <f ca="1">MONTH(TODAY())</f>
        <v>7</v>
      </c>
      <c r="Y278" s="126"/>
      <c r="Z278" s="24" t="s">
        <v>170</v>
      </c>
      <c r="AA278" s="127">
        <f ca="1">DAY(TODAY())</f>
        <v>1</v>
      </c>
      <c r="AB278" s="126"/>
      <c r="AC278" s="25" t="s">
        <v>171</v>
      </c>
    </row>
    <row r="279" spans="1:29" ht="22.5" customHeight="1" x14ac:dyDescent="0.15">
      <c r="A279" s="154"/>
      <c r="B279" s="80"/>
      <c r="C279" s="80"/>
      <c r="D279" s="128" t="str">
        <f>IF($D233&lt;&gt;"",$D233,"")</f>
        <v/>
      </c>
      <c r="E279" s="128"/>
      <c r="F279" s="128"/>
      <c r="G279" s="128"/>
      <c r="H279" s="128"/>
      <c r="I279" s="128"/>
      <c r="J279" s="128"/>
      <c r="K279" s="128"/>
      <c r="L279" s="128"/>
      <c r="M279" s="128"/>
      <c r="N279" s="80" t="s">
        <v>8</v>
      </c>
      <c r="O279" s="80"/>
      <c r="P279" s="80"/>
      <c r="Q279" s="80"/>
      <c r="R279" s="97" t="str">
        <f t="shared" ref="R279:R287" si="16">IF($R233&lt;&gt;"",$R233,"")</f>
        <v/>
      </c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8"/>
    </row>
    <row r="280" spans="1:29" ht="22.5" customHeight="1" x14ac:dyDescent="0.15">
      <c r="A280" s="154" t="s">
        <v>1</v>
      </c>
      <c r="B280" s="80"/>
      <c r="C280" s="80"/>
      <c r="D280" s="113" t="str">
        <f>IF($D234&lt;&gt;"",$D234,"")</f>
        <v/>
      </c>
      <c r="E280" s="113"/>
      <c r="F280" s="113"/>
      <c r="G280" s="113"/>
      <c r="H280" s="113"/>
      <c r="I280" s="113"/>
      <c r="J280" s="113"/>
      <c r="K280" s="113"/>
      <c r="L280" s="113"/>
      <c r="M280" s="113"/>
      <c r="N280" s="80" t="s">
        <v>9</v>
      </c>
      <c r="O280" s="80"/>
      <c r="P280" s="80"/>
      <c r="Q280" s="80"/>
      <c r="R280" s="97" t="str">
        <f t="shared" si="16"/>
        <v/>
      </c>
      <c r="S280" s="97"/>
      <c r="T280" s="97"/>
      <c r="U280" s="97"/>
      <c r="V280" s="105"/>
      <c r="W280" s="22" t="s">
        <v>14</v>
      </c>
      <c r="X280" s="101" t="str">
        <f>IF($X234&lt;&gt;"",$X234,"")</f>
        <v/>
      </c>
      <c r="Y280" s="105"/>
      <c r="Z280" s="22" t="s">
        <v>170</v>
      </c>
      <c r="AA280" s="101" t="str">
        <f>IF($AA234&lt;&gt;"",$AA234,"")</f>
        <v/>
      </c>
      <c r="AB280" s="105"/>
      <c r="AC280" s="23" t="s">
        <v>171</v>
      </c>
    </row>
    <row r="281" spans="1:29" ht="22.5" customHeight="1" x14ac:dyDescent="0.15">
      <c r="A281" s="154" t="s">
        <v>2</v>
      </c>
      <c r="B281" s="80"/>
      <c r="C281" s="80"/>
      <c r="D281" s="97" t="str">
        <f>IF($D235&lt;&gt;"",$D235,"")</f>
        <v/>
      </c>
      <c r="E281" s="97"/>
      <c r="F281" s="97"/>
      <c r="G281" s="97"/>
      <c r="H281" s="97"/>
      <c r="I281" s="97"/>
      <c r="J281" s="97"/>
      <c r="K281" s="97"/>
      <c r="L281" s="97"/>
      <c r="M281" s="97"/>
      <c r="N281" s="80" t="s">
        <v>10</v>
      </c>
      <c r="O281" s="80"/>
      <c r="P281" s="80"/>
      <c r="Q281" s="80"/>
      <c r="R281" s="105" t="str">
        <f t="shared" si="16"/>
        <v/>
      </c>
      <c r="S281" s="111"/>
      <c r="T281" s="148" t="str">
        <f>IF($T235&lt;&gt;"",$T235,"")</f>
        <v/>
      </c>
      <c r="U281" s="149"/>
      <c r="V281" s="149"/>
      <c r="W281" s="149"/>
      <c r="X281" s="149"/>
      <c r="Y281" s="149"/>
      <c r="Z281" s="149"/>
      <c r="AA281" s="149"/>
      <c r="AB281" s="149"/>
      <c r="AC281" s="18" t="str">
        <f>IF(R281="無し","","頃")</f>
        <v>頃</v>
      </c>
    </row>
    <row r="282" spans="1:29" ht="22.5" customHeight="1" x14ac:dyDescent="0.15">
      <c r="A282" s="154" t="s">
        <v>172</v>
      </c>
      <c r="B282" s="80"/>
      <c r="C282" s="80"/>
      <c r="D282" s="97" t="str">
        <f t="shared" ref="D282:D286" si="17">IF($D236&lt;&gt;"",$D236,"")</f>
        <v/>
      </c>
      <c r="E282" s="97"/>
      <c r="F282" s="97"/>
      <c r="G282" s="97"/>
      <c r="H282" s="97"/>
      <c r="I282" s="97"/>
      <c r="J282" s="97"/>
      <c r="K282" s="97"/>
      <c r="L282" s="97"/>
      <c r="M282" s="97"/>
      <c r="N282" s="80" t="s">
        <v>11</v>
      </c>
      <c r="O282" s="80"/>
      <c r="P282" s="80"/>
      <c r="Q282" s="80"/>
      <c r="R282" s="105" t="str">
        <f t="shared" si="16"/>
        <v/>
      </c>
      <c r="S282" s="111"/>
      <c r="T282" s="109" t="str">
        <f>IF($T236&lt;&gt;"",$T236,"")</f>
        <v/>
      </c>
      <c r="U282" s="110"/>
      <c r="V282" s="110"/>
      <c r="W282" s="110"/>
      <c r="X282" s="110"/>
      <c r="Y282" s="110"/>
      <c r="Z282" s="110"/>
      <c r="AA282" s="110"/>
      <c r="AB282" s="110"/>
      <c r="AC282" s="136"/>
    </row>
    <row r="283" spans="1:29" ht="22.5" customHeight="1" x14ac:dyDescent="0.15">
      <c r="A283" s="150" t="s">
        <v>96</v>
      </c>
      <c r="B283" s="80" t="s">
        <v>3</v>
      </c>
      <c r="C283" s="80"/>
      <c r="D283" s="97" t="str">
        <f t="shared" si="17"/>
        <v/>
      </c>
      <c r="E283" s="105"/>
      <c r="F283" s="95" t="str">
        <f>IF($F237&lt;&gt;"",$F237,"")</f>
        <v/>
      </c>
      <c r="G283" s="97"/>
      <c r="H283" s="97"/>
      <c r="I283" s="100"/>
      <c r="J283" s="101" t="str">
        <f>IF($J237&lt;&gt;"",$J237,"")</f>
        <v/>
      </c>
      <c r="K283" s="97"/>
      <c r="L283" s="97"/>
      <c r="M283" s="97"/>
      <c r="N283" s="80" t="s">
        <v>40</v>
      </c>
      <c r="O283" s="80"/>
      <c r="P283" s="80"/>
      <c r="Q283" s="80"/>
      <c r="R283" s="105" t="str">
        <f t="shared" si="16"/>
        <v/>
      </c>
      <c r="S283" s="111"/>
      <c r="T283" s="109" t="str">
        <f>IF($T237&lt;&gt;"",$T237,"")</f>
        <v/>
      </c>
      <c r="U283" s="110"/>
      <c r="V283" s="110"/>
      <c r="W283" s="110"/>
      <c r="X283" s="110"/>
      <c r="Y283" s="110"/>
      <c r="Z283" s="110"/>
      <c r="AA283" s="110"/>
      <c r="AB283" s="110"/>
      <c r="AC283" s="136"/>
    </row>
    <row r="284" spans="1:29" ht="22.5" customHeight="1" x14ac:dyDescent="0.15">
      <c r="A284" s="151"/>
      <c r="B284" s="80" t="s">
        <v>0</v>
      </c>
      <c r="C284" s="80"/>
      <c r="D284" s="97" t="str">
        <f t="shared" si="17"/>
        <v/>
      </c>
      <c r="E284" s="97"/>
      <c r="F284" s="97"/>
      <c r="G284" s="97"/>
      <c r="H284" s="97"/>
      <c r="I284" s="97"/>
      <c r="J284" s="97"/>
      <c r="K284" s="97"/>
      <c r="L284" s="97"/>
      <c r="M284" s="97"/>
      <c r="N284" s="161" t="s">
        <v>73</v>
      </c>
      <c r="O284" s="80" t="s">
        <v>76</v>
      </c>
      <c r="P284" s="80"/>
      <c r="Q284" s="80"/>
      <c r="R284" s="105" t="str">
        <f t="shared" si="16"/>
        <v/>
      </c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  <c r="AC284" s="136"/>
    </row>
    <row r="285" spans="1:29" ht="22.5" customHeight="1" x14ac:dyDescent="0.15">
      <c r="A285" s="151"/>
      <c r="B285" s="80" t="s">
        <v>5</v>
      </c>
      <c r="C285" s="80"/>
      <c r="D285" s="13" t="str">
        <f t="shared" si="17"/>
        <v/>
      </c>
      <c r="E285" s="109" t="str">
        <f>IF($E239&lt;&gt;"",$E239,"")</f>
        <v/>
      </c>
      <c r="F285" s="110"/>
      <c r="G285" s="111"/>
      <c r="H285" s="109" t="str">
        <f>IF($H239&lt;&gt;"",$H239,"")</f>
        <v/>
      </c>
      <c r="I285" s="110"/>
      <c r="J285" s="110"/>
      <c r="K285" s="110"/>
      <c r="L285" s="110"/>
      <c r="M285" s="101"/>
      <c r="N285" s="162"/>
      <c r="O285" s="80" t="s">
        <v>75</v>
      </c>
      <c r="P285" s="80"/>
      <c r="Q285" s="80"/>
      <c r="R285" s="105" t="str">
        <f t="shared" si="16"/>
        <v/>
      </c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36"/>
    </row>
    <row r="286" spans="1:29" ht="22.5" customHeight="1" x14ac:dyDescent="0.15">
      <c r="A286" s="151"/>
      <c r="B286" s="80" t="s">
        <v>4</v>
      </c>
      <c r="C286" s="80"/>
      <c r="D286" s="13" t="str">
        <f t="shared" si="17"/>
        <v/>
      </c>
      <c r="E286" s="109" t="str">
        <f>IF($E240&lt;&gt;"",$E240,"")</f>
        <v/>
      </c>
      <c r="F286" s="110"/>
      <c r="G286" s="111"/>
      <c r="H286" s="109" t="str">
        <f>IF($H240&lt;&gt;"",$H240,"")</f>
        <v/>
      </c>
      <c r="I286" s="110"/>
      <c r="J286" s="110"/>
      <c r="K286" s="110"/>
      <c r="L286" s="110"/>
      <c r="M286" s="101"/>
      <c r="N286" s="162"/>
      <c r="O286" s="80" t="s">
        <v>13</v>
      </c>
      <c r="P286" s="80"/>
      <c r="Q286" s="80"/>
      <c r="R286" s="105" t="str">
        <f t="shared" si="16"/>
        <v/>
      </c>
      <c r="S286" s="111"/>
      <c r="T286" s="137" t="str">
        <f>IF($T240&lt;&gt;"",$T240,"")</f>
        <v/>
      </c>
      <c r="U286" s="138"/>
      <c r="V286" s="138"/>
      <c r="W286" s="138"/>
      <c r="X286" s="138"/>
      <c r="Y286" s="138"/>
      <c r="Z286" s="138"/>
      <c r="AA286" s="138"/>
      <c r="AB286" s="138"/>
      <c r="AC286" s="139"/>
    </row>
    <row r="287" spans="1:29" ht="22.5" customHeight="1" x14ac:dyDescent="0.15">
      <c r="A287" s="154" t="s">
        <v>12</v>
      </c>
      <c r="B287" s="80"/>
      <c r="C287" s="80"/>
      <c r="D287" s="26" t="str">
        <f>IF($D241&lt;&gt;"",$D241,"")</f>
        <v/>
      </c>
      <c r="E287" s="22" t="str">
        <f>IF($E241&lt;&gt;"",$E241,"")</f>
        <v/>
      </c>
      <c r="F287" s="109" t="str">
        <f>IF($F241&lt;&gt;"",$F241,"")</f>
        <v/>
      </c>
      <c r="G287" s="111"/>
      <c r="H287" s="94" t="str">
        <f>IF($H241&lt;&gt;"",$H241,"")</f>
        <v/>
      </c>
      <c r="I287" s="94"/>
      <c r="J287" s="94"/>
      <c r="K287" s="94"/>
      <c r="L287" s="94"/>
      <c r="M287" s="95"/>
      <c r="N287" s="162"/>
      <c r="O287" s="80" t="s">
        <v>4</v>
      </c>
      <c r="P287" s="80"/>
      <c r="Q287" s="80"/>
      <c r="R287" s="97" t="str">
        <f t="shared" si="16"/>
        <v/>
      </c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8"/>
    </row>
    <row r="288" spans="1:29" ht="15" customHeight="1" x14ac:dyDescent="0.15">
      <c r="A288" s="77" t="s">
        <v>102</v>
      </c>
      <c r="B288" s="78"/>
      <c r="C288" s="78" t="s">
        <v>20</v>
      </c>
      <c r="D288" s="78"/>
      <c r="E288" s="79" t="s">
        <v>177</v>
      </c>
      <c r="F288" s="78"/>
      <c r="G288" s="78"/>
      <c r="H288" s="96" t="s">
        <v>195</v>
      </c>
      <c r="I288" s="92"/>
      <c r="J288" s="93"/>
      <c r="K288" s="96" t="s">
        <v>31</v>
      </c>
      <c r="L288" s="92"/>
      <c r="M288" s="92"/>
      <c r="N288" s="92"/>
      <c r="O288" s="93"/>
      <c r="P288" s="96" t="s">
        <v>34</v>
      </c>
      <c r="Q288" s="92"/>
      <c r="R288" s="92"/>
      <c r="S288" s="92"/>
      <c r="T288" s="92"/>
      <c r="U288" s="93"/>
      <c r="V288" s="96" t="s">
        <v>23</v>
      </c>
      <c r="W288" s="92"/>
      <c r="X288" s="92"/>
      <c r="Y288" s="92"/>
      <c r="Z288" s="92"/>
      <c r="AA288" s="92"/>
      <c r="AB288" s="92"/>
      <c r="AC288" s="164"/>
    </row>
    <row r="289" spans="1:29" ht="15" customHeight="1" x14ac:dyDescent="0.15">
      <c r="A289" s="77"/>
      <c r="B289" s="78"/>
      <c r="C289" s="78"/>
      <c r="D289" s="78"/>
      <c r="E289" s="78"/>
      <c r="F289" s="78"/>
      <c r="G289" s="78"/>
      <c r="H289" s="72" t="s">
        <v>16</v>
      </c>
      <c r="I289" s="72" t="s">
        <v>17</v>
      </c>
      <c r="J289" s="165" t="s">
        <v>18</v>
      </c>
      <c r="K289" s="74" t="s">
        <v>28</v>
      </c>
      <c r="L289" s="170" t="s">
        <v>19</v>
      </c>
      <c r="M289" s="171"/>
      <c r="N289" s="172"/>
      <c r="O289" s="85" t="s">
        <v>133</v>
      </c>
      <c r="P289" s="170" t="s">
        <v>21</v>
      </c>
      <c r="Q289" s="171"/>
      <c r="R289" s="172"/>
      <c r="S289" s="165" t="s">
        <v>132</v>
      </c>
      <c r="T289" s="74" t="s">
        <v>135</v>
      </c>
      <c r="U289" s="173" t="s">
        <v>149</v>
      </c>
      <c r="V289" s="81" t="s">
        <v>160</v>
      </c>
      <c r="W289" s="81" t="s">
        <v>139</v>
      </c>
      <c r="X289" s="81" t="s">
        <v>154</v>
      </c>
      <c r="Y289" s="81" t="s">
        <v>138</v>
      </c>
      <c r="Z289" s="81" t="s">
        <v>140</v>
      </c>
      <c r="AA289" s="85"/>
      <c r="AB289" s="85"/>
      <c r="AC289" s="86"/>
    </row>
    <row r="290" spans="1:29" ht="15" customHeight="1" x14ac:dyDescent="0.15">
      <c r="A290" s="77"/>
      <c r="B290" s="78"/>
      <c r="C290" s="78"/>
      <c r="D290" s="78"/>
      <c r="E290" s="78"/>
      <c r="F290" s="78"/>
      <c r="G290" s="78"/>
      <c r="H290" s="72"/>
      <c r="I290" s="72"/>
      <c r="J290" s="166"/>
      <c r="K290" s="168"/>
      <c r="L290" s="72" t="s">
        <v>25</v>
      </c>
      <c r="M290" s="81" t="s">
        <v>196</v>
      </c>
      <c r="N290" s="81" t="s">
        <v>197</v>
      </c>
      <c r="O290" s="85"/>
      <c r="P290" s="74" t="s">
        <v>26</v>
      </c>
      <c r="Q290" s="74" t="s">
        <v>131</v>
      </c>
      <c r="R290" s="181" t="s">
        <v>198</v>
      </c>
      <c r="S290" s="166"/>
      <c r="T290" s="168"/>
      <c r="U290" s="174"/>
      <c r="V290" s="175"/>
      <c r="W290" s="175"/>
      <c r="X290" s="175"/>
      <c r="Y290" s="175"/>
      <c r="Z290" s="175"/>
      <c r="AA290" s="85"/>
      <c r="AB290" s="85"/>
      <c r="AC290" s="86"/>
    </row>
    <row r="291" spans="1:29" ht="15" customHeight="1" x14ac:dyDescent="0.15">
      <c r="A291" s="77"/>
      <c r="B291" s="78"/>
      <c r="C291" s="78"/>
      <c r="D291" s="78"/>
      <c r="E291" s="78"/>
      <c r="F291" s="78"/>
      <c r="G291" s="78"/>
      <c r="H291" s="72"/>
      <c r="I291" s="72"/>
      <c r="J291" s="166"/>
      <c r="K291" s="168"/>
      <c r="L291" s="72"/>
      <c r="M291" s="175"/>
      <c r="N291" s="82"/>
      <c r="O291" s="85"/>
      <c r="P291" s="168"/>
      <c r="Q291" s="168"/>
      <c r="R291" s="182"/>
      <c r="S291" s="166"/>
      <c r="T291" s="168"/>
      <c r="U291" s="174"/>
      <c r="V291" s="175"/>
      <c r="W291" s="175"/>
      <c r="X291" s="175"/>
      <c r="Y291" s="175"/>
      <c r="Z291" s="175"/>
      <c r="AA291" s="85"/>
      <c r="AB291" s="85"/>
      <c r="AC291" s="86"/>
    </row>
    <row r="292" spans="1:29" ht="15" customHeight="1" x14ac:dyDescent="0.15">
      <c r="A292" s="77"/>
      <c r="B292" s="78"/>
      <c r="C292" s="78"/>
      <c r="D292" s="78"/>
      <c r="E292" s="78"/>
      <c r="F292" s="78"/>
      <c r="G292" s="78"/>
      <c r="H292" s="72"/>
      <c r="I292" s="72"/>
      <c r="J292" s="166"/>
      <c r="K292" s="168"/>
      <c r="L292" s="72"/>
      <c r="M292" s="175"/>
      <c r="N292" s="82"/>
      <c r="O292" s="85"/>
      <c r="P292" s="168"/>
      <c r="Q292" s="168"/>
      <c r="R292" s="182"/>
      <c r="S292" s="166"/>
      <c r="T292" s="168"/>
      <c r="U292" s="178" t="s">
        <v>141</v>
      </c>
      <c r="V292" s="175"/>
      <c r="W292" s="175"/>
      <c r="X292" s="175"/>
      <c r="Y292" s="175"/>
      <c r="Z292" s="175"/>
      <c r="AA292" s="85"/>
      <c r="AB292" s="85"/>
      <c r="AC292" s="86"/>
    </row>
    <row r="293" spans="1:29" ht="15" customHeight="1" x14ac:dyDescent="0.15">
      <c r="A293" s="77"/>
      <c r="B293" s="78"/>
      <c r="C293" s="78"/>
      <c r="D293" s="78"/>
      <c r="E293" s="78"/>
      <c r="F293" s="78"/>
      <c r="G293" s="78"/>
      <c r="H293" s="72"/>
      <c r="I293" s="72"/>
      <c r="J293" s="166"/>
      <c r="K293" s="168"/>
      <c r="L293" s="72"/>
      <c r="M293" s="175"/>
      <c r="N293" s="82"/>
      <c r="O293" s="85"/>
      <c r="P293" s="168"/>
      <c r="Q293" s="168"/>
      <c r="R293" s="182"/>
      <c r="S293" s="166"/>
      <c r="T293" s="168"/>
      <c r="U293" s="179"/>
      <c r="V293" s="175"/>
      <c r="W293" s="175"/>
      <c r="X293" s="175"/>
      <c r="Y293" s="175"/>
      <c r="Z293" s="175"/>
      <c r="AA293" s="85"/>
      <c r="AB293" s="85"/>
      <c r="AC293" s="86"/>
    </row>
    <row r="294" spans="1:29" ht="15" customHeight="1" x14ac:dyDescent="0.15">
      <c r="A294" s="77"/>
      <c r="B294" s="78"/>
      <c r="C294" s="78"/>
      <c r="D294" s="78"/>
      <c r="E294" s="78"/>
      <c r="F294" s="78"/>
      <c r="G294" s="78"/>
      <c r="H294" s="72"/>
      <c r="I294" s="72"/>
      <c r="J294" s="166"/>
      <c r="K294" s="168"/>
      <c r="L294" s="72"/>
      <c r="M294" s="175"/>
      <c r="N294" s="82"/>
      <c r="O294" s="85"/>
      <c r="P294" s="168"/>
      <c r="Q294" s="168"/>
      <c r="R294" s="182"/>
      <c r="S294" s="166"/>
      <c r="T294" s="168"/>
      <c r="U294" s="179"/>
      <c r="V294" s="175"/>
      <c r="W294" s="175"/>
      <c r="X294" s="175"/>
      <c r="Y294" s="175"/>
      <c r="Z294" s="175"/>
      <c r="AA294" s="85"/>
      <c r="AB294" s="85"/>
      <c r="AC294" s="86"/>
    </row>
    <row r="295" spans="1:29" ht="7.5" customHeight="1" x14ac:dyDescent="0.15">
      <c r="A295" s="77"/>
      <c r="B295" s="78"/>
      <c r="C295" s="78"/>
      <c r="D295" s="78"/>
      <c r="E295" s="78"/>
      <c r="F295" s="78"/>
      <c r="G295" s="78"/>
      <c r="H295" s="72"/>
      <c r="I295" s="72"/>
      <c r="J295" s="167"/>
      <c r="K295" s="169"/>
      <c r="L295" s="72"/>
      <c r="M295" s="176"/>
      <c r="N295" s="177"/>
      <c r="O295" s="85"/>
      <c r="P295" s="169"/>
      <c r="Q295" s="169"/>
      <c r="R295" s="183"/>
      <c r="S295" s="167"/>
      <c r="T295" s="169"/>
      <c r="U295" s="180"/>
      <c r="V295" s="176"/>
      <c r="W295" s="176"/>
      <c r="X295" s="176"/>
      <c r="Y295" s="176"/>
      <c r="Z295" s="176"/>
      <c r="AA295" s="85"/>
      <c r="AB295" s="85"/>
      <c r="AC295" s="86"/>
    </row>
    <row r="296" spans="1:29" ht="18" customHeight="1" x14ac:dyDescent="0.15">
      <c r="A296" s="70"/>
      <c r="B296" s="71"/>
      <c r="C296" s="62"/>
      <c r="D296" s="62"/>
      <c r="E296" s="15"/>
      <c r="F296" s="17" t="s">
        <v>24</v>
      </c>
      <c r="G296" s="16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9"/>
    </row>
    <row r="297" spans="1:29" ht="18" customHeight="1" x14ac:dyDescent="0.15">
      <c r="A297" s="70"/>
      <c r="B297" s="71"/>
      <c r="C297" s="62"/>
      <c r="D297" s="62"/>
      <c r="E297" s="15"/>
      <c r="F297" s="17" t="s">
        <v>24</v>
      </c>
      <c r="G297" s="16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9"/>
    </row>
    <row r="298" spans="1:29" ht="18" customHeight="1" x14ac:dyDescent="0.15">
      <c r="A298" s="70"/>
      <c r="B298" s="71"/>
      <c r="C298" s="62"/>
      <c r="D298" s="62"/>
      <c r="E298" s="15"/>
      <c r="F298" s="17" t="s">
        <v>24</v>
      </c>
      <c r="G298" s="16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9"/>
    </row>
    <row r="299" spans="1:29" ht="18" customHeight="1" x14ac:dyDescent="0.15">
      <c r="A299" s="70"/>
      <c r="B299" s="71"/>
      <c r="C299" s="62"/>
      <c r="D299" s="62"/>
      <c r="E299" s="15"/>
      <c r="F299" s="17" t="s">
        <v>24</v>
      </c>
      <c r="G299" s="16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9"/>
    </row>
    <row r="300" spans="1:29" ht="18" customHeight="1" x14ac:dyDescent="0.15">
      <c r="A300" s="70"/>
      <c r="B300" s="71"/>
      <c r="C300" s="62"/>
      <c r="D300" s="62"/>
      <c r="E300" s="15"/>
      <c r="F300" s="17" t="s">
        <v>24</v>
      </c>
      <c r="G300" s="16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9"/>
    </row>
    <row r="301" spans="1:29" ht="18" customHeight="1" x14ac:dyDescent="0.15">
      <c r="A301" s="70"/>
      <c r="B301" s="71"/>
      <c r="C301" s="62"/>
      <c r="D301" s="62"/>
      <c r="E301" s="15"/>
      <c r="F301" s="17" t="s">
        <v>24</v>
      </c>
      <c r="G301" s="16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9"/>
    </row>
    <row r="302" spans="1:29" ht="18" customHeight="1" x14ac:dyDescent="0.15">
      <c r="A302" s="70"/>
      <c r="B302" s="71"/>
      <c r="C302" s="62"/>
      <c r="D302" s="62"/>
      <c r="E302" s="15"/>
      <c r="F302" s="17" t="s">
        <v>24</v>
      </c>
      <c r="G302" s="16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9"/>
    </row>
    <row r="303" spans="1:29" ht="18" customHeight="1" x14ac:dyDescent="0.15">
      <c r="A303" s="70"/>
      <c r="B303" s="71"/>
      <c r="C303" s="62"/>
      <c r="D303" s="62"/>
      <c r="E303" s="15"/>
      <c r="F303" s="17" t="s">
        <v>24</v>
      </c>
      <c r="G303" s="16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9"/>
    </row>
    <row r="304" spans="1:29" ht="18" customHeight="1" x14ac:dyDescent="0.15">
      <c r="A304" s="70"/>
      <c r="B304" s="71"/>
      <c r="C304" s="62"/>
      <c r="D304" s="62"/>
      <c r="E304" s="15"/>
      <c r="F304" s="17" t="s">
        <v>24</v>
      </c>
      <c r="G304" s="16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9"/>
    </row>
    <row r="305" spans="1:29" ht="18" customHeight="1" x14ac:dyDescent="0.15">
      <c r="A305" s="70"/>
      <c r="B305" s="71"/>
      <c r="C305" s="62"/>
      <c r="D305" s="62"/>
      <c r="E305" s="15"/>
      <c r="F305" s="17" t="s">
        <v>24</v>
      </c>
      <c r="G305" s="16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9"/>
    </row>
    <row r="306" spans="1:29" ht="18" customHeight="1" x14ac:dyDescent="0.15">
      <c r="A306" s="61"/>
      <c r="B306" s="62"/>
      <c r="C306" s="62"/>
      <c r="D306" s="62"/>
      <c r="E306" s="15"/>
      <c r="F306" s="17" t="s">
        <v>24</v>
      </c>
      <c r="G306" s="16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9"/>
    </row>
    <row r="307" spans="1:29" ht="18" customHeight="1" x14ac:dyDescent="0.15">
      <c r="A307" s="61"/>
      <c r="B307" s="62"/>
      <c r="C307" s="62"/>
      <c r="D307" s="62"/>
      <c r="E307" s="15"/>
      <c r="F307" s="17" t="s">
        <v>24</v>
      </c>
      <c r="G307" s="16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9"/>
    </row>
    <row r="308" spans="1:29" ht="18" customHeight="1" x14ac:dyDescent="0.15">
      <c r="A308" s="61"/>
      <c r="B308" s="62"/>
      <c r="C308" s="62"/>
      <c r="D308" s="62"/>
      <c r="E308" s="15"/>
      <c r="F308" s="17" t="s">
        <v>24</v>
      </c>
      <c r="G308" s="16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9"/>
    </row>
    <row r="309" spans="1:29" ht="18" customHeight="1" x14ac:dyDescent="0.15">
      <c r="A309" s="61"/>
      <c r="B309" s="62"/>
      <c r="C309" s="62"/>
      <c r="D309" s="62"/>
      <c r="E309" s="15"/>
      <c r="F309" s="17" t="s">
        <v>24</v>
      </c>
      <c r="G309" s="16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9"/>
    </row>
    <row r="310" spans="1:29" ht="18" customHeight="1" x14ac:dyDescent="0.15">
      <c r="A310" s="61"/>
      <c r="B310" s="62"/>
      <c r="C310" s="62"/>
      <c r="D310" s="62"/>
      <c r="E310" s="15"/>
      <c r="F310" s="17" t="s">
        <v>24</v>
      </c>
      <c r="G310" s="16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9"/>
    </row>
    <row r="311" spans="1:29" ht="18" customHeight="1" x14ac:dyDescent="0.15">
      <c r="A311" s="61"/>
      <c r="B311" s="62"/>
      <c r="C311" s="62"/>
      <c r="D311" s="62"/>
      <c r="E311" s="15"/>
      <c r="F311" s="17" t="s">
        <v>24</v>
      </c>
      <c r="G311" s="16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9"/>
    </row>
    <row r="312" spans="1:29" ht="18" customHeight="1" x14ac:dyDescent="0.15">
      <c r="A312" s="61"/>
      <c r="B312" s="62"/>
      <c r="C312" s="62"/>
      <c r="D312" s="62"/>
      <c r="E312" s="15"/>
      <c r="F312" s="17" t="s">
        <v>24</v>
      </c>
      <c r="G312" s="16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9"/>
    </row>
    <row r="313" spans="1:29" ht="18" customHeight="1" x14ac:dyDescent="0.15">
      <c r="A313" s="61"/>
      <c r="B313" s="62"/>
      <c r="C313" s="62"/>
      <c r="D313" s="62"/>
      <c r="E313" s="15"/>
      <c r="F313" s="17" t="s">
        <v>24</v>
      </c>
      <c r="G313" s="16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9"/>
    </row>
    <row r="314" spans="1:29" ht="18" customHeight="1" x14ac:dyDescent="0.15">
      <c r="A314" s="61"/>
      <c r="B314" s="62"/>
      <c r="C314" s="62"/>
      <c r="D314" s="62"/>
      <c r="E314" s="15"/>
      <c r="F314" s="17" t="s">
        <v>24</v>
      </c>
      <c r="G314" s="16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9"/>
    </row>
    <row r="315" spans="1:29" ht="18" customHeight="1" x14ac:dyDescent="0.15">
      <c r="A315" s="61"/>
      <c r="B315" s="62"/>
      <c r="C315" s="62"/>
      <c r="D315" s="62"/>
      <c r="E315" s="15"/>
      <c r="F315" s="17" t="s">
        <v>24</v>
      </c>
      <c r="G315" s="16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9"/>
    </row>
    <row r="316" spans="1:29" ht="18" customHeight="1" x14ac:dyDescent="0.15">
      <c r="A316" s="63" t="s">
        <v>121</v>
      </c>
      <c r="B316" s="64"/>
      <c r="C316" s="65" t="str">
        <f>IF(COUNTA(C296:D315)&lt;&gt;0,COUNTA(C296:D315),"")</f>
        <v/>
      </c>
      <c r="D316" s="65"/>
      <c r="E316" s="65"/>
      <c r="F316" s="65"/>
      <c r="G316" s="65"/>
      <c r="H316" s="10" t="str">
        <f>IF(COUNTA(H296:H315)=0,"",COUNTA(H296:H315))</f>
        <v/>
      </c>
      <c r="I316" s="10" t="str">
        <f t="shared" ref="I316:AB316" si="18">IF(COUNTA(I296:I315)=0,"",COUNTA(I296:I315))</f>
        <v/>
      </c>
      <c r="J316" s="10" t="str">
        <f t="shared" si="18"/>
        <v/>
      </c>
      <c r="K316" s="10" t="str">
        <f t="shared" si="18"/>
        <v/>
      </c>
      <c r="L316" s="10" t="str">
        <f t="shared" si="18"/>
        <v/>
      </c>
      <c r="M316" s="10" t="str">
        <f t="shared" si="18"/>
        <v/>
      </c>
      <c r="N316" s="10" t="str">
        <f t="shared" si="18"/>
        <v/>
      </c>
      <c r="O316" s="10" t="str">
        <f t="shared" si="18"/>
        <v/>
      </c>
      <c r="P316" s="10" t="str">
        <f t="shared" si="18"/>
        <v/>
      </c>
      <c r="Q316" s="10" t="str">
        <f t="shared" si="18"/>
        <v/>
      </c>
      <c r="R316" s="10" t="str">
        <f t="shared" si="18"/>
        <v/>
      </c>
      <c r="S316" s="10" t="str">
        <f t="shared" si="18"/>
        <v/>
      </c>
      <c r="T316" s="10" t="str">
        <f t="shared" si="18"/>
        <v/>
      </c>
      <c r="U316" s="10" t="str">
        <f t="shared" si="18"/>
        <v/>
      </c>
      <c r="V316" s="10" t="str">
        <f t="shared" si="18"/>
        <v/>
      </c>
      <c r="W316" s="10" t="str">
        <f t="shared" si="18"/>
        <v/>
      </c>
      <c r="X316" s="10" t="str">
        <f t="shared" si="18"/>
        <v/>
      </c>
      <c r="Y316" s="10" t="str">
        <f t="shared" si="18"/>
        <v/>
      </c>
      <c r="Z316" s="10" t="str">
        <f t="shared" si="18"/>
        <v/>
      </c>
      <c r="AA316" s="10" t="str">
        <f t="shared" si="18"/>
        <v/>
      </c>
      <c r="AB316" s="10" t="str">
        <f t="shared" si="18"/>
        <v/>
      </c>
      <c r="AC316" s="21" t="str">
        <f>IF(COUNTA(AC296:AC315)=0,"",COUNTA(AC296:AC315))</f>
        <v/>
      </c>
    </row>
    <row r="317" spans="1:29" ht="15" customHeight="1" x14ac:dyDescent="0.15">
      <c r="A317" s="66" t="str">
        <f>IF(COUNTA(U296:U315)&lt;&gt;0,"基準拘束圧","")</f>
        <v/>
      </c>
      <c r="B317" s="67"/>
      <c r="C317" s="67"/>
      <c r="D317" s="68" t="str">
        <f>IF($D271&lt;&gt;"","(  "&amp;$D271&amp;"  )","")</f>
        <v>(  (  (  (  (  (  有効土被り圧  )  )  )  )  )  )</v>
      </c>
      <c r="E317" s="68"/>
      <c r="F317" s="68"/>
      <c r="G317" s="20"/>
      <c r="H317" s="67" t="s">
        <v>185</v>
      </c>
      <c r="I317" s="67"/>
      <c r="J317" s="8" t="s">
        <v>127</v>
      </c>
      <c r="K317" s="8" t="s">
        <v>116</v>
      </c>
      <c r="L317" s="69"/>
      <c r="M317" s="69"/>
      <c r="N317" s="69"/>
      <c r="O317" s="69"/>
      <c r="P317" s="69"/>
      <c r="Q317" s="69"/>
      <c r="R317" s="69"/>
      <c r="S317" s="8" t="s">
        <v>188</v>
      </c>
      <c r="T317" s="8" t="s">
        <v>117</v>
      </c>
      <c r="U317" s="8" t="s">
        <v>116</v>
      </c>
      <c r="V317" s="69"/>
      <c r="W317" s="69"/>
      <c r="X317" s="69"/>
      <c r="Y317" s="69"/>
      <c r="Z317" s="69"/>
      <c r="AA317" s="69"/>
      <c r="AB317" s="69"/>
      <c r="AC317" s="9" t="s">
        <v>15</v>
      </c>
    </row>
    <row r="318" spans="1:29" ht="15" customHeight="1" x14ac:dyDescent="0.15">
      <c r="A318" s="50" t="s">
        <v>192</v>
      </c>
      <c r="B318" s="51"/>
      <c r="C318" s="51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3"/>
    </row>
    <row r="319" spans="1:29" ht="15" customHeight="1" x14ac:dyDescent="0.15">
      <c r="A319" s="54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6"/>
    </row>
    <row r="320" spans="1:29" ht="15" customHeight="1" x14ac:dyDescent="0.15">
      <c r="A320" s="54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6"/>
    </row>
    <row r="321" spans="1:29" ht="15" customHeight="1" x14ac:dyDescent="0.15">
      <c r="A321" s="54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6"/>
    </row>
    <row r="322" spans="1:29" ht="15" customHeight="1" thickBot="1" x14ac:dyDescent="0.2">
      <c r="A322" s="57" t="s">
        <v>193</v>
      </c>
      <c r="B322" s="58"/>
      <c r="C322" s="58"/>
      <c r="D322" s="59" t="s">
        <v>205</v>
      </c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60"/>
    </row>
    <row r="323" spans="1:29" ht="26.25" customHeight="1" thickBot="1" x14ac:dyDescent="0.2">
      <c r="A323" s="130"/>
      <c r="B323" s="131"/>
      <c r="C323" s="131"/>
      <c r="D323" s="131"/>
      <c r="E323" s="131"/>
      <c r="F323" s="131"/>
      <c r="G323" s="131"/>
      <c r="H323" s="132" t="s">
        <v>130</v>
      </c>
      <c r="I323" s="133"/>
      <c r="J323" s="133"/>
      <c r="K323" s="133"/>
      <c r="L323" s="133"/>
      <c r="M323" s="133"/>
      <c r="N323" s="133"/>
      <c r="O323" s="133"/>
      <c r="P323" s="133"/>
      <c r="Q323" s="133"/>
      <c r="R323" s="134" t="str">
        <f>IF(C342&lt;&gt;"",R277+1,"")</f>
        <v/>
      </c>
      <c r="S323" s="134"/>
      <c r="T323" s="134"/>
      <c r="U323" s="134"/>
      <c r="V323" s="134"/>
      <c r="W323" s="134"/>
      <c r="X323" s="134"/>
      <c r="Y323" s="134"/>
      <c r="Z323" s="134"/>
      <c r="AA323" s="134"/>
      <c r="AB323" s="134"/>
      <c r="AC323" s="135"/>
    </row>
    <row r="324" spans="1:29" ht="22.5" customHeight="1" x14ac:dyDescent="0.15">
      <c r="A324" s="152" t="s">
        <v>0</v>
      </c>
      <c r="B324" s="153"/>
      <c r="C324" s="153"/>
      <c r="D324" s="121" t="str">
        <f>IF($D278&lt;&gt;"",$D278,"")</f>
        <v/>
      </c>
      <c r="E324" s="121"/>
      <c r="F324" s="121"/>
      <c r="G324" s="121"/>
      <c r="H324" s="121"/>
      <c r="I324" s="121"/>
      <c r="J324" s="121"/>
      <c r="K324" s="121"/>
      <c r="L324" s="121"/>
      <c r="M324" s="121"/>
      <c r="N324" s="153" t="s">
        <v>7</v>
      </c>
      <c r="O324" s="153"/>
      <c r="P324" s="153"/>
      <c r="Q324" s="153"/>
      <c r="R324" s="125">
        <f ca="1">YEAR(TODAY())</f>
        <v>2025</v>
      </c>
      <c r="S324" s="125"/>
      <c r="T324" s="125"/>
      <c r="U324" s="125"/>
      <c r="V324" s="126"/>
      <c r="W324" s="24" t="s">
        <v>14</v>
      </c>
      <c r="X324" s="127">
        <f ca="1">MONTH(TODAY())</f>
        <v>7</v>
      </c>
      <c r="Y324" s="126"/>
      <c r="Z324" s="24" t="s">
        <v>170</v>
      </c>
      <c r="AA324" s="127">
        <f ca="1">DAY(TODAY())</f>
        <v>1</v>
      </c>
      <c r="AB324" s="126"/>
      <c r="AC324" s="25" t="s">
        <v>171</v>
      </c>
    </row>
    <row r="325" spans="1:29" ht="22.5" customHeight="1" x14ac:dyDescent="0.15">
      <c r="A325" s="154"/>
      <c r="B325" s="80"/>
      <c r="C325" s="80"/>
      <c r="D325" s="128" t="str">
        <f>IF($D279&lt;&gt;"",$D279,"")</f>
        <v/>
      </c>
      <c r="E325" s="128"/>
      <c r="F325" s="128"/>
      <c r="G325" s="128"/>
      <c r="H325" s="128"/>
      <c r="I325" s="128"/>
      <c r="J325" s="128"/>
      <c r="K325" s="128"/>
      <c r="L325" s="128"/>
      <c r="M325" s="128"/>
      <c r="N325" s="80" t="s">
        <v>8</v>
      </c>
      <c r="O325" s="80"/>
      <c r="P325" s="80"/>
      <c r="Q325" s="80"/>
      <c r="R325" s="97" t="str">
        <f t="shared" ref="R325:R333" si="19">IF($R279&lt;&gt;"",$R279,"")</f>
        <v/>
      </c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8"/>
    </row>
    <row r="326" spans="1:29" ht="22.5" customHeight="1" x14ac:dyDescent="0.15">
      <c r="A326" s="154" t="s">
        <v>1</v>
      </c>
      <c r="B326" s="80"/>
      <c r="C326" s="80"/>
      <c r="D326" s="113" t="str">
        <f>IF($D280&lt;&gt;"",$D280,"")</f>
        <v/>
      </c>
      <c r="E326" s="113"/>
      <c r="F326" s="113"/>
      <c r="G326" s="113"/>
      <c r="H326" s="113"/>
      <c r="I326" s="113"/>
      <c r="J326" s="113"/>
      <c r="K326" s="113"/>
      <c r="L326" s="113"/>
      <c r="M326" s="113"/>
      <c r="N326" s="80" t="s">
        <v>9</v>
      </c>
      <c r="O326" s="80"/>
      <c r="P326" s="80"/>
      <c r="Q326" s="80"/>
      <c r="R326" s="97" t="str">
        <f t="shared" si="19"/>
        <v/>
      </c>
      <c r="S326" s="97"/>
      <c r="T326" s="97"/>
      <c r="U326" s="97"/>
      <c r="V326" s="105"/>
      <c r="W326" s="22" t="s">
        <v>14</v>
      </c>
      <c r="X326" s="101" t="str">
        <f>IF($X280&lt;&gt;"",$X280,"")</f>
        <v/>
      </c>
      <c r="Y326" s="105"/>
      <c r="Z326" s="22" t="s">
        <v>170</v>
      </c>
      <c r="AA326" s="101" t="str">
        <f>IF($AA280&lt;&gt;"",$AA280,"")</f>
        <v/>
      </c>
      <c r="AB326" s="105"/>
      <c r="AC326" s="23" t="s">
        <v>171</v>
      </c>
    </row>
    <row r="327" spans="1:29" ht="22.5" customHeight="1" x14ac:dyDescent="0.15">
      <c r="A327" s="154" t="s">
        <v>2</v>
      </c>
      <c r="B327" s="80"/>
      <c r="C327" s="80"/>
      <c r="D327" s="97" t="str">
        <f>IF($D281&lt;&gt;"",$D281,"")</f>
        <v/>
      </c>
      <c r="E327" s="97"/>
      <c r="F327" s="97"/>
      <c r="G327" s="97"/>
      <c r="H327" s="97"/>
      <c r="I327" s="97"/>
      <c r="J327" s="97"/>
      <c r="K327" s="97"/>
      <c r="L327" s="97"/>
      <c r="M327" s="97"/>
      <c r="N327" s="80" t="s">
        <v>10</v>
      </c>
      <c r="O327" s="80"/>
      <c r="P327" s="80"/>
      <c r="Q327" s="80"/>
      <c r="R327" s="105" t="str">
        <f t="shared" si="19"/>
        <v/>
      </c>
      <c r="S327" s="111"/>
      <c r="T327" s="148" t="str">
        <f>IF($T281&lt;&gt;"",$T281,"")</f>
        <v/>
      </c>
      <c r="U327" s="149"/>
      <c r="V327" s="149"/>
      <c r="W327" s="149"/>
      <c r="X327" s="149"/>
      <c r="Y327" s="149"/>
      <c r="Z327" s="149"/>
      <c r="AA327" s="149"/>
      <c r="AB327" s="149"/>
      <c r="AC327" s="18" t="str">
        <f>IF(R327="無し","","頃")</f>
        <v>頃</v>
      </c>
    </row>
    <row r="328" spans="1:29" ht="22.5" customHeight="1" x14ac:dyDescent="0.15">
      <c r="A328" s="154" t="s">
        <v>172</v>
      </c>
      <c r="B328" s="80"/>
      <c r="C328" s="80"/>
      <c r="D328" s="97" t="str">
        <f t="shared" ref="D328:D332" si="20">IF($D282&lt;&gt;"",$D282,"")</f>
        <v/>
      </c>
      <c r="E328" s="97"/>
      <c r="F328" s="97"/>
      <c r="G328" s="97"/>
      <c r="H328" s="97"/>
      <c r="I328" s="97"/>
      <c r="J328" s="97"/>
      <c r="K328" s="97"/>
      <c r="L328" s="97"/>
      <c r="M328" s="97"/>
      <c r="N328" s="80" t="s">
        <v>11</v>
      </c>
      <c r="O328" s="80"/>
      <c r="P328" s="80"/>
      <c r="Q328" s="80"/>
      <c r="R328" s="105" t="str">
        <f t="shared" si="19"/>
        <v/>
      </c>
      <c r="S328" s="111"/>
      <c r="T328" s="109" t="str">
        <f>IF($T282&lt;&gt;"",$T282,"")</f>
        <v/>
      </c>
      <c r="U328" s="110"/>
      <c r="V328" s="110"/>
      <c r="W328" s="110"/>
      <c r="X328" s="110"/>
      <c r="Y328" s="110"/>
      <c r="Z328" s="110"/>
      <c r="AA328" s="110"/>
      <c r="AB328" s="110"/>
      <c r="AC328" s="136"/>
    </row>
    <row r="329" spans="1:29" ht="22.5" customHeight="1" x14ac:dyDescent="0.15">
      <c r="A329" s="150" t="s">
        <v>96</v>
      </c>
      <c r="B329" s="80" t="s">
        <v>3</v>
      </c>
      <c r="C329" s="80"/>
      <c r="D329" s="97" t="str">
        <f t="shared" si="20"/>
        <v/>
      </c>
      <c r="E329" s="105"/>
      <c r="F329" s="95" t="str">
        <f>IF($F283&lt;&gt;"",$F283,"")</f>
        <v/>
      </c>
      <c r="G329" s="97"/>
      <c r="H329" s="97"/>
      <c r="I329" s="100"/>
      <c r="J329" s="101" t="str">
        <f>IF($J283&lt;&gt;"",$J283,"")</f>
        <v/>
      </c>
      <c r="K329" s="97"/>
      <c r="L329" s="97"/>
      <c r="M329" s="97"/>
      <c r="N329" s="80" t="s">
        <v>40</v>
      </c>
      <c r="O329" s="80"/>
      <c r="P329" s="80"/>
      <c r="Q329" s="80"/>
      <c r="R329" s="105" t="str">
        <f t="shared" si="19"/>
        <v/>
      </c>
      <c r="S329" s="111"/>
      <c r="T329" s="109" t="str">
        <f>IF($T283&lt;&gt;"",$T283,"")</f>
        <v/>
      </c>
      <c r="U329" s="110"/>
      <c r="V329" s="110"/>
      <c r="W329" s="110"/>
      <c r="X329" s="110"/>
      <c r="Y329" s="110"/>
      <c r="Z329" s="110"/>
      <c r="AA329" s="110"/>
      <c r="AB329" s="110"/>
      <c r="AC329" s="136"/>
    </row>
    <row r="330" spans="1:29" ht="22.5" customHeight="1" x14ac:dyDescent="0.15">
      <c r="A330" s="151"/>
      <c r="B330" s="80" t="s">
        <v>0</v>
      </c>
      <c r="C330" s="80"/>
      <c r="D330" s="97" t="str">
        <f t="shared" si="20"/>
        <v/>
      </c>
      <c r="E330" s="97"/>
      <c r="F330" s="97"/>
      <c r="G330" s="97"/>
      <c r="H330" s="97"/>
      <c r="I330" s="97"/>
      <c r="J330" s="97"/>
      <c r="K330" s="97"/>
      <c r="L330" s="97"/>
      <c r="M330" s="97"/>
      <c r="N330" s="161" t="s">
        <v>73</v>
      </c>
      <c r="O330" s="80" t="s">
        <v>76</v>
      </c>
      <c r="P330" s="80"/>
      <c r="Q330" s="80"/>
      <c r="R330" s="105" t="str">
        <f t="shared" si="19"/>
        <v/>
      </c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36"/>
    </row>
    <row r="331" spans="1:29" ht="22.5" customHeight="1" x14ac:dyDescent="0.15">
      <c r="A331" s="151"/>
      <c r="B331" s="80" t="s">
        <v>5</v>
      </c>
      <c r="C331" s="80"/>
      <c r="D331" s="13" t="str">
        <f t="shared" si="20"/>
        <v/>
      </c>
      <c r="E331" s="109" t="str">
        <f>IF($E285&lt;&gt;"",$E285,"")</f>
        <v/>
      </c>
      <c r="F331" s="110"/>
      <c r="G331" s="111"/>
      <c r="H331" s="109" t="str">
        <f>IF($H285&lt;&gt;"",$H285,"")</f>
        <v/>
      </c>
      <c r="I331" s="110"/>
      <c r="J331" s="110"/>
      <c r="K331" s="110"/>
      <c r="L331" s="110"/>
      <c r="M331" s="101"/>
      <c r="N331" s="162"/>
      <c r="O331" s="80" t="s">
        <v>75</v>
      </c>
      <c r="P331" s="80"/>
      <c r="Q331" s="80"/>
      <c r="R331" s="105" t="str">
        <f t="shared" si="19"/>
        <v/>
      </c>
      <c r="S331" s="110"/>
      <c r="T331" s="110"/>
      <c r="U331" s="110"/>
      <c r="V331" s="110"/>
      <c r="W331" s="110"/>
      <c r="X331" s="110"/>
      <c r="Y331" s="110"/>
      <c r="Z331" s="110"/>
      <c r="AA331" s="110"/>
      <c r="AB331" s="110"/>
      <c r="AC331" s="136"/>
    </row>
    <row r="332" spans="1:29" ht="22.5" customHeight="1" x14ac:dyDescent="0.15">
      <c r="A332" s="151"/>
      <c r="B332" s="80" t="s">
        <v>4</v>
      </c>
      <c r="C332" s="80"/>
      <c r="D332" s="13" t="str">
        <f t="shared" si="20"/>
        <v/>
      </c>
      <c r="E332" s="109" t="str">
        <f>IF($E286&lt;&gt;"",$E286,"")</f>
        <v/>
      </c>
      <c r="F332" s="110"/>
      <c r="G332" s="111"/>
      <c r="H332" s="109" t="str">
        <f>IF($H286&lt;&gt;"",$H286,"")</f>
        <v/>
      </c>
      <c r="I332" s="110"/>
      <c r="J332" s="110"/>
      <c r="K332" s="110"/>
      <c r="L332" s="110"/>
      <c r="M332" s="101"/>
      <c r="N332" s="162"/>
      <c r="O332" s="80" t="s">
        <v>13</v>
      </c>
      <c r="P332" s="80"/>
      <c r="Q332" s="80"/>
      <c r="R332" s="105" t="str">
        <f t="shared" si="19"/>
        <v/>
      </c>
      <c r="S332" s="111"/>
      <c r="T332" s="137" t="str">
        <f>IF($T286&lt;&gt;"",$T286,"")</f>
        <v/>
      </c>
      <c r="U332" s="138"/>
      <c r="V332" s="138"/>
      <c r="W332" s="138"/>
      <c r="X332" s="138"/>
      <c r="Y332" s="138"/>
      <c r="Z332" s="138"/>
      <c r="AA332" s="138"/>
      <c r="AB332" s="138"/>
      <c r="AC332" s="139"/>
    </row>
    <row r="333" spans="1:29" ht="22.5" customHeight="1" x14ac:dyDescent="0.15">
      <c r="A333" s="154" t="s">
        <v>12</v>
      </c>
      <c r="B333" s="80"/>
      <c r="C333" s="80"/>
      <c r="D333" s="26" t="str">
        <f>IF($D287&lt;&gt;"",$D287,"")</f>
        <v/>
      </c>
      <c r="E333" s="22" t="str">
        <f>IF($E287&lt;&gt;"",$E287,"")</f>
        <v/>
      </c>
      <c r="F333" s="109" t="str">
        <f>IF($F287&lt;&gt;"",$F287,"")</f>
        <v/>
      </c>
      <c r="G333" s="111"/>
      <c r="H333" s="94" t="str">
        <f>IF($H287&lt;&gt;"",$H287,"")</f>
        <v/>
      </c>
      <c r="I333" s="94"/>
      <c r="J333" s="94"/>
      <c r="K333" s="94"/>
      <c r="L333" s="94"/>
      <c r="M333" s="95"/>
      <c r="N333" s="162"/>
      <c r="O333" s="80" t="s">
        <v>4</v>
      </c>
      <c r="P333" s="80"/>
      <c r="Q333" s="80"/>
      <c r="R333" s="97" t="str">
        <f t="shared" si="19"/>
        <v/>
      </c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8"/>
    </row>
    <row r="334" spans="1:29" ht="15" customHeight="1" x14ac:dyDescent="0.15">
      <c r="A334" s="77" t="s">
        <v>102</v>
      </c>
      <c r="B334" s="78"/>
      <c r="C334" s="78" t="s">
        <v>20</v>
      </c>
      <c r="D334" s="78"/>
      <c r="E334" s="79" t="s">
        <v>177</v>
      </c>
      <c r="F334" s="78"/>
      <c r="G334" s="78"/>
      <c r="H334" s="96" t="s">
        <v>195</v>
      </c>
      <c r="I334" s="92"/>
      <c r="J334" s="93"/>
      <c r="K334" s="96" t="s">
        <v>31</v>
      </c>
      <c r="L334" s="92"/>
      <c r="M334" s="92"/>
      <c r="N334" s="92"/>
      <c r="O334" s="93"/>
      <c r="P334" s="96" t="s">
        <v>34</v>
      </c>
      <c r="Q334" s="92"/>
      <c r="R334" s="92"/>
      <c r="S334" s="92"/>
      <c r="T334" s="92"/>
      <c r="U334" s="93"/>
      <c r="V334" s="96" t="s">
        <v>23</v>
      </c>
      <c r="W334" s="92"/>
      <c r="X334" s="92"/>
      <c r="Y334" s="92"/>
      <c r="Z334" s="92"/>
      <c r="AA334" s="92"/>
      <c r="AB334" s="92"/>
      <c r="AC334" s="164"/>
    </row>
    <row r="335" spans="1:29" ht="15" customHeight="1" x14ac:dyDescent="0.15">
      <c r="A335" s="77"/>
      <c r="B335" s="78"/>
      <c r="C335" s="78"/>
      <c r="D335" s="78"/>
      <c r="E335" s="78"/>
      <c r="F335" s="78"/>
      <c r="G335" s="78"/>
      <c r="H335" s="72" t="s">
        <v>16</v>
      </c>
      <c r="I335" s="72" t="s">
        <v>17</v>
      </c>
      <c r="J335" s="165" t="s">
        <v>18</v>
      </c>
      <c r="K335" s="74" t="s">
        <v>28</v>
      </c>
      <c r="L335" s="170" t="s">
        <v>19</v>
      </c>
      <c r="M335" s="171"/>
      <c r="N335" s="172"/>
      <c r="O335" s="85" t="s">
        <v>133</v>
      </c>
      <c r="P335" s="170" t="s">
        <v>21</v>
      </c>
      <c r="Q335" s="171"/>
      <c r="R335" s="172"/>
      <c r="S335" s="165" t="s">
        <v>132</v>
      </c>
      <c r="T335" s="74" t="s">
        <v>135</v>
      </c>
      <c r="U335" s="173" t="s">
        <v>149</v>
      </c>
      <c r="V335" s="81" t="s">
        <v>160</v>
      </c>
      <c r="W335" s="81" t="s">
        <v>139</v>
      </c>
      <c r="X335" s="81" t="s">
        <v>154</v>
      </c>
      <c r="Y335" s="81" t="s">
        <v>138</v>
      </c>
      <c r="Z335" s="81" t="s">
        <v>140</v>
      </c>
      <c r="AA335" s="85"/>
      <c r="AB335" s="85"/>
      <c r="AC335" s="86"/>
    </row>
    <row r="336" spans="1:29" ht="15" customHeight="1" x14ac:dyDescent="0.15">
      <c r="A336" s="77"/>
      <c r="B336" s="78"/>
      <c r="C336" s="78"/>
      <c r="D336" s="78"/>
      <c r="E336" s="78"/>
      <c r="F336" s="78"/>
      <c r="G336" s="78"/>
      <c r="H336" s="72"/>
      <c r="I336" s="72"/>
      <c r="J336" s="166"/>
      <c r="K336" s="168"/>
      <c r="L336" s="72" t="s">
        <v>25</v>
      </c>
      <c r="M336" s="81" t="s">
        <v>196</v>
      </c>
      <c r="N336" s="81" t="s">
        <v>197</v>
      </c>
      <c r="O336" s="85"/>
      <c r="P336" s="74" t="s">
        <v>26</v>
      </c>
      <c r="Q336" s="74" t="s">
        <v>131</v>
      </c>
      <c r="R336" s="181" t="s">
        <v>198</v>
      </c>
      <c r="S336" s="166"/>
      <c r="T336" s="168"/>
      <c r="U336" s="174"/>
      <c r="V336" s="175"/>
      <c r="W336" s="175"/>
      <c r="X336" s="175"/>
      <c r="Y336" s="175"/>
      <c r="Z336" s="175"/>
      <c r="AA336" s="85"/>
      <c r="AB336" s="85"/>
      <c r="AC336" s="86"/>
    </row>
    <row r="337" spans="1:29" ht="15" customHeight="1" x14ac:dyDescent="0.15">
      <c r="A337" s="77"/>
      <c r="B337" s="78"/>
      <c r="C337" s="78"/>
      <c r="D337" s="78"/>
      <c r="E337" s="78"/>
      <c r="F337" s="78"/>
      <c r="G337" s="78"/>
      <c r="H337" s="72"/>
      <c r="I337" s="72"/>
      <c r="J337" s="166"/>
      <c r="K337" s="168"/>
      <c r="L337" s="72"/>
      <c r="M337" s="175"/>
      <c r="N337" s="82"/>
      <c r="O337" s="85"/>
      <c r="P337" s="168"/>
      <c r="Q337" s="168"/>
      <c r="R337" s="182"/>
      <c r="S337" s="166"/>
      <c r="T337" s="168"/>
      <c r="U337" s="174"/>
      <c r="V337" s="175"/>
      <c r="W337" s="175"/>
      <c r="X337" s="175"/>
      <c r="Y337" s="175"/>
      <c r="Z337" s="175"/>
      <c r="AA337" s="85"/>
      <c r="AB337" s="85"/>
      <c r="AC337" s="86"/>
    </row>
    <row r="338" spans="1:29" ht="15" customHeight="1" x14ac:dyDescent="0.15">
      <c r="A338" s="77"/>
      <c r="B338" s="78"/>
      <c r="C338" s="78"/>
      <c r="D338" s="78"/>
      <c r="E338" s="78"/>
      <c r="F338" s="78"/>
      <c r="G338" s="78"/>
      <c r="H338" s="72"/>
      <c r="I338" s="72"/>
      <c r="J338" s="166"/>
      <c r="K338" s="168"/>
      <c r="L338" s="72"/>
      <c r="M338" s="175"/>
      <c r="N338" s="82"/>
      <c r="O338" s="85"/>
      <c r="P338" s="168"/>
      <c r="Q338" s="168"/>
      <c r="R338" s="182"/>
      <c r="S338" s="166"/>
      <c r="T338" s="168"/>
      <c r="U338" s="178" t="s">
        <v>141</v>
      </c>
      <c r="V338" s="175"/>
      <c r="W338" s="175"/>
      <c r="X338" s="175"/>
      <c r="Y338" s="175"/>
      <c r="Z338" s="175"/>
      <c r="AA338" s="85"/>
      <c r="AB338" s="85"/>
      <c r="AC338" s="86"/>
    </row>
    <row r="339" spans="1:29" ht="15" customHeight="1" x14ac:dyDescent="0.15">
      <c r="A339" s="77"/>
      <c r="B339" s="78"/>
      <c r="C339" s="78"/>
      <c r="D339" s="78"/>
      <c r="E339" s="78"/>
      <c r="F339" s="78"/>
      <c r="G339" s="78"/>
      <c r="H339" s="72"/>
      <c r="I339" s="72"/>
      <c r="J339" s="166"/>
      <c r="K339" s="168"/>
      <c r="L339" s="72"/>
      <c r="M339" s="175"/>
      <c r="N339" s="82"/>
      <c r="O339" s="85"/>
      <c r="P339" s="168"/>
      <c r="Q339" s="168"/>
      <c r="R339" s="182"/>
      <c r="S339" s="166"/>
      <c r="T339" s="168"/>
      <c r="U339" s="179"/>
      <c r="V339" s="175"/>
      <c r="W339" s="175"/>
      <c r="X339" s="175"/>
      <c r="Y339" s="175"/>
      <c r="Z339" s="175"/>
      <c r="AA339" s="85"/>
      <c r="AB339" s="85"/>
      <c r="AC339" s="86"/>
    </row>
    <row r="340" spans="1:29" ht="15" customHeight="1" x14ac:dyDescent="0.15">
      <c r="A340" s="77"/>
      <c r="B340" s="78"/>
      <c r="C340" s="78"/>
      <c r="D340" s="78"/>
      <c r="E340" s="78"/>
      <c r="F340" s="78"/>
      <c r="G340" s="78"/>
      <c r="H340" s="72"/>
      <c r="I340" s="72"/>
      <c r="J340" s="166"/>
      <c r="K340" s="168"/>
      <c r="L340" s="72"/>
      <c r="M340" s="175"/>
      <c r="N340" s="82"/>
      <c r="O340" s="85"/>
      <c r="P340" s="168"/>
      <c r="Q340" s="168"/>
      <c r="R340" s="182"/>
      <c r="S340" s="166"/>
      <c r="T340" s="168"/>
      <c r="U340" s="179"/>
      <c r="V340" s="175"/>
      <c r="W340" s="175"/>
      <c r="X340" s="175"/>
      <c r="Y340" s="175"/>
      <c r="Z340" s="175"/>
      <c r="AA340" s="85"/>
      <c r="AB340" s="85"/>
      <c r="AC340" s="86"/>
    </row>
    <row r="341" spans="1:29" ht="7.5" customHeight="1" x14ac:dyDescent="0.15">
      <c r="A341" s="77"/>
      <c r="B341" s="78"/>
      <c r="C341" s="78"/>
      <c r="D341" s="78"/>
      <c r="E341" s="78"/>
      <c r="F341" s="78"/>
      <c r="G341" s="78"/>
      <c r="H341" s="72"/>
      <c r="I341" s="72"/>
      <c r="J341" s="167"/>
      <c r="K341" s="169"/>
      <c r="L341" s="72"/>
      <c r="M341" s="176"/>
      <c r="N341" s="177"/>
      <c r="O341" s="85"/>
      <c r="P341" s="169"/>
      <c r="Q341" s="169"/>
      <c r="R341" s="183"/>
      <c r="S341" s="167"/>
      <c r="T341" s="169"/>
      <c r="U341" s="180"/>
      <c r="V341" s="176"/>
      <c r="W341" s="176"/>
      <c r="X341" s="176"/>
      <c r="Y341" s="176"/>
      <c r="Z341" s="176"/>
      <c r="AA341" s="85"/>
      <c r="AB341" s="85"/>
      <c r="AC341" s="86"/>
    </row>
    <row r="342" spans="1:29" ht="18" customHeight="1" x14ac:dyDescent="0.15">
      <c r="A342" s="70"/>
      <c r="B342" s="71"/>
      <c r="C342" s="62"/>
      <c r="D342" s="62"/>
      <c r="E342" s="15"/>
      <c r="F342" s="17" t="s">
        <v>24</v>
      </c>
      <c r="G342" s="16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9"/>
    </row>
    <row r="343" spans="1:29" ht="18" customHeight="1" x14ac:dyDescent="0.15">
      <c r="A343" s="70"/>
      <c r="B343" s="71"/>
      <c r="C343" s="62"/>
      <c r="D343" s="62"/>
      <c r="E343" s="15"/>
      <c r="F343" s="17" t="s">
        <v>24</v>
      </c>
      <c r="G343" s="16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9"/>
    </row>
    <row r="344" spans="1:29" ht="18" customHeight="1" x14ac:dyDescent="0.15">
      <c r="A344" s="70"/>
      <c r="B344" s="71"/>
      <c r="C344" s="62"/>
      <c r="D344" s="62"/>
      <c r="E344" s="15"/>
      <c r="F344" s="17" t="s">
        <v>24</v>
      </c>
      <c r="G344" s="16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9"/>
    </row>
    <row r="345" spans="1:29" ht="18" customHeight="1" x14ac:dyDescent="0.15">
      <c r="A345" s="70"/>
      <c r="B345" s="71"/>
      <c r="C345" s="62"/>
      <c r="D345" s="62"/>
      <c r="E345" s="15"/>
      <c r="F345" s="17" t="s">
        <v>24</v>
      </c>
      <c r="G345" s="16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9"/>
    </row>
    <row r="346" spans="1:29" ht="18" customHeight="1" x14ac:dyDescent="0.15">
      <c r="A346" s="70"/>
      <c r="B346" s="71"/>
      <c r="C346" s="62"/>
      <c r="D346" s="62"/>
      <c r="E346" s="15"/>
      <c r="F346" s="17" t="s">
        <v>24</v>
      </c>
      <c r="G346" s="16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9"/>
    </row>
    <row r="347" spans="1:29" ht="18" customHeight="1" x14ac:dyDescent="0.15">
      <c r="A347" s="70"/>
      <c r="B347" s="71"/>
      <c r="C347" s="62"/>
      <c r="D347" s="62"/>
      <c r="E347" s="15"/>
      <c r="F347" s="17" t="s">
        <v>24</v>
      </c>
      <c r="G347" s="16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9"/>
    </row>
    <row r="348" spans="1:29" ht="18" customHeight="1" x14ac:dyDescent="0.15">
      <c r="A348" s="70"/>
      <c r="B348" s="71"/>
      <c r="C348" s="62"/>
      <c r="D348" s="62"/>
      <c r="E348" s="15"/>
      <c r="F348" s="17" t="s">
        <v>24</v>
      </c>
      <c r="G348" s="16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9"/>
    </row>
    <row r="349" spans="1:29" ht="18" customHeight="1" x14ac:dyDescent="0.15">
      <c r="A349" s="70"/>
      <c r="B349" s="71"/>
      <c r="C349" s="62"/>
      <c r="D349" s="62"/>
      <c r="E349" s="15"/>
      <c r="F349" s="17" t="s">
        <v>24</v>
      </c>
      <c r="G349" s="16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9"/>
    </row>
    <row r="350" spans="1:29" ht="18" customHeight="1" x14ac:dyDescent="0.15">
      <c r="A350" s="70"/>
      <c r="B350" s="71"/>
      <c r="C350" s="62"/>
      <c r="D350" s="62"/>
      <c r="E350" s="15"/>
      <c r="F350" s="17" t="s">
        <v>24</v>
      </c>
      <c r="G350" s="16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9"/>
    </row>
    <row r="351" spans="1:29" ht="18" customHeight="1" x14ac:dyDescent="0.15">
      <c r="A351" s="70"/>
      <c r="B351" s="71"/>
      <c r="C351" s="62"/>
      <c r="D351" s="62"/>
      <c r="E351" s="15"/>
      <c r="F351" s="17" t="s">
        <v>24</v>
      </c>
      <c r="G351" s="16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9"/>
    </row>
    <row r="352" spans="1:29" ht="18" customHeight="1" x14ac:dyDescent="0.15">
      <c r="A352" s="61"/>
      <c r="B352" s="62"/>
      <c r="C352" s="62"/>
      <c r="D352" s="62"/>
      <c r="E352" s="15"/>
      <c r="F352" s="17" t="s">
        <v>24</v>
      </c>
      <c r="G352" s="16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9"/>
    </row>
    <row r="353" spans="1:29" ht="18" customHeight="1" x14ac:dyDescent="0.15">
      <c r="A353" s="61"/>
      <c r="B353" s="62"/>
      <c r="C353" s="62"/>
      <c r="D353" s="62"/>
      <c r="E353" s="15"/>
      <c r="F353" s="17" t="s">
        <v>24</v>
      </c>
      <c r="G353" s="16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9"/>
    </row>
    <row r="354" spans="1:29" ht="18" customHeight="1" x14ac:dyDescent="0.15">
      <c r="A354" s="61"/>
      <c r="B354" s="62"/>
      <c r="C354" s="62"/>
      <c r="D354" s="62"/>
      <c r="E354" s="15"/>
      <c r="F354" s="17" t="s">
        <v>24</v>
      </c>
      <c r="G354" s="16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9"/>
    </row>
    <row r="355" spans="1:29" ht="18" customHeight="1" x14ac:dyDescent="0.15">
      <c r="A355" s="61"/>
      <c r="B355" s="62"/>
      <c r="C355" s="62"/>
      <c r="D355" s="62"/>
      <c r="E355" s="15"/>
      <c r="F355" s="17" t="s">
        <v>24</v>
      </c>
      <c r="G355" s="16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9"/>
    </row>
    <row r="356" spans="1:29" ht="18" customHeight="1" x14ac:dyDescent="0.15">
      <c r="A356" s="61"/>
      <c r="B356" s="62"/>
      <c r="C356" s="62"/>
      <c r="D356" s="62"/>
      <c r="E356" s="15"/>
      <c r="F356" s="17" t="s">
        <v>24</v>
      </c>
      <c r="G356" s="16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9"/>
    </row>
    <row r="357" spans="1:29" ht="18" customHeight="1" x14ac:dyDescent="0.15">
      <c r="A357" s="61"/>
      <c r="B357" s="62"/>
      <c r="C357" s="62"/>
      <c r="D357" s="62"/>
      <c r="E357" s="15"/>
      <c r="F357" s="17" t="s">
        <v>24</v>
      </c>
      <c r="G357" s="16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9"/>
    </row>
    <row r="358" spans="1:29" ht="18" customHeight="1" x14ac:dyDescent="0.15">
      <c r="A358" s="61"/>
      <c r="B358" s="62"/>
      <c r="C358" s="62"/>
      <c r="D358" s="62"/>
      <c r="E358" s="15"/>
      <c r="F358" s="17" t="s">
        <v>24</v>
      </c>
      <c r="G358" s="16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9"/>
    </row>
    <row r="359" spans="1:29" ht="18" customHeight="1" x14ac:dyDescent="0.15">
      <c r="A359" s="61"/>
      <c r="B359" s="62"/>
      <c r="C359" s="62"/>
      <c r="D359" s="62"/>
      <c r="E359" s="15"/>
      <c r="F359" s="17" t="s">
        <v>24</v>
      </c>
      <c r="G359" s="16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9"/>
    </row>
    <row r="360" spans="1:29" ht="18" customHeight="1" x14ac:dyDescent="0.15">
      <c r="A360" s="61"/>
      <c r="B360" s="62"/>
      <c r="C360" s="62"/>
      <c r="D360" s="62"/>
      <c r="E360" s="15"/>
      <c r="F360" s="17" t="s">
        <v>24</v>
      </c>
      <c r="G360" s="16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9"/>
    </row>
    <row r="361" spans="1:29" ht="18" customHeight="1" x14ac:dyDescent="0.15">
      <c r="A361" s="61"/>
      <c r="B361" s="62"/>
      <c r="C361" s="62"/>
      <c r="D361" s="62"/>
      <c r="E361" s="15"/>
      <c r="F361" s="17" t="s">
        <v>24</v>
      </c>
      <c r="G361" s="16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9"/>
    </row>
    <row r="362" spans="1:29" ht="18" customHeight="1" x14ac:dyDescent="0.15">
      <c r="A362" s="63" t="s">
        <v>121</v>
      </c>
      <c r="B362" s="64"/>
      <c r="C362" s="65" t="str">
        <f>IF(COUNTA(C342:D361)&lt;&gt;0,COUNTA(C342:D361),"")</f>
        <v/>
      </c>
      <c r="D362" s="65"/>
      <c r="E362" s="65"/>
      <c r="F362" s="65"/>
      <c r="G362" s="65"/>
      <c r="H362" s="10" t="str">
        <f>IF(COUNTA(H342:H361)=0,"",COUNTA(H342:H361))</f>
        <v/>
      </c>
      <c r="I362" s="10" t="str">
        <f t="shared" ref="I362:AB362" si="21">IF(COUNTA(I342:I361)=0,"",COUNTA(I342:I361))</f>
        <v/>
      </c>
      <c r="J362" s="10" t="str">
        <f t="shared" si="21"/>
        <v/>
      </c>
      <c r="K362" s="10" t="str">
        <f t="shared" si="21"/>
        <v/>
      </c>
      <c r="L362" s="10" t="str">
        <f t="shared" si="21"/>
        <v/>
      </c>
      <c r="M362" s="10" t="str">
        <f t="shared" si="21"/>
        <v/>
      </c>
      <c r="N362" s="10" t="str">
        <f t="shared" si="21"/>
        <v/>
      </c>
      <c r="O362" s="10" t="str">
        <f t="shared" si="21"/>
        <v/>
      </c>
      <c r="P362" s="10" t="str">
        <f t="shared" si="21"/>
        <v/>
      </c>
      <c r="Q362" s="10" t="str">
        <f t="shared" si="21"/>
        <v/>
      </c>
      <c r="R362" s="10" t="str">
        <f t="shared" si="21"/>
        <v/>
      </c>
      <c r="S362" s="10" t="str">
        <f t="shared" si="21"/>
        <v/>
      </c>
      <c r="T362" s="10" t="str">
        <f t="shared" si="21"/>
        <v/>
      </c>
      <c r="U362" s="10" t="str">
        <f t="shared" si="21"/>
        <v/>
      </c>
      <c r="V362" s="10" t="str">
        <f t="shared" si="21"/>
        <v/>
      </c>
      <c r="W362" s="10" t="str">
        <f t="shared" si="21"/>
        <v/>
      </c>
      <c r="X362" s="10" t="str">
        <f t="shared" si="21"/>
        <v/>
      </c>
      <c r="Y362" s="10" t="str">
        <f t="shared" si="21"/>
        <v/>
      </c>
      <c r="Z362" s="10" t="str">
        <f t="shared" si="21"/>
        <v/>
      </c>
      <c r="AA362" s="10" t="str">
        <f t="shared" si="21"/>
        <v/>
      </c>
      <c r="AB362" s="10" t="str">
        <f t="shared" si="21"/>
        <v/>
      </c>
      <c r="AC362" s="21" t="str">
        <f>IF(COUNTA(AC342:AC361)=0,"",COUNTA(AC342:AC361))</f>
        <v/>
      </c>
    </row>
    <row r="363" spans="1:29" ht="15" customHeight="1" x14ac:dyDescent="0.15">
      <c r="A363" s="66" t="str">
        <f>IF(COUNTA(U342:U361)&lt;&gt;0,"基準拘束圧","")</f>
        <v/>
      </c>
      <c r="B363" s="67"/>
      <c r="C363" s="67"/>
      <c r="D363" s="68" t="str">
        <f>IF($D317&lt;&gt;"","(  "&amp;$D317&amp;"  )","")</f>
        <v>(  (  (  (  (  (  (  有効土被り圧  )  )  )  )  )  )  )</v>
      </c>
      <c r="E363" s="68"/>
      <c r="F363" s="68"/>
      <c r="G363" s="20"/>
      <c r="H363" s="67" t="s">
        <v>185</v>
      </c>
      <c r="I363" s="67"/>
      <c r="J363" s="8" t="s">
        <v>127</v>
      </c>
      <c r="K363" s="8" t="s">
        <v>116</v>
      </c>
      <c r="L363" s="69"/>
      <c r="M363" s="69"/>
      <c r="N363" s="69"/>
      <c r="O363" s="69"/>
      <c r="P363" s="69"/>
      <c r="Q363" s="69"/>
      <c r="R363" s="69"/>
      <c r="S363" s="8" t="s">
        <v>188</v>
      </c>
      <c r="T363" s="8" t="s">
        <v>117</v>
      </c>
      <c r="U363" s="8" t="s">
        <v>116</v>
      </c>
      <c r="V363" s="69"/>
      <c r="W363" s="69"/>
      <c r="X363" s="69"/>
      <c r="Y363" s="69"/>
      <c r="Z363" s="69"/>
      <c r="AA363" s="69"/>
      <c r="AB363" s="69"/>
      <c r="AC363" s="9" t="s">
        <v>15</v>
      </c>
    </row>
    <row r="364" spans="1:29" ht="15" customHeight="1" x14ac:dyDescent="0.15">
      <c r="A364" s="50" t="s">
        <v>192</v>
      </c>
      <c r="B364" s="51"/>
      <c r="C364" s="51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3"/>
    </row>
    <row r="365" spans="1:29" ht="15" customHeight="1" x14ac:dyDescent="0.15">
      <c r="A365" s="54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6"/>
    </row>
    <row r="366" spans="1:29" ht="15" customHeight="1" x14ac:dyDescent="0.15">
      <c r="A366" s="54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6"/>
    </row>
    <row r="367" spans="1:29" ht="15" customHeight="1" x14ac:dyDescent="0.15">
      <c r="A367" s="54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6"/>
    </row>
    <row r="368" spans="1:29" ht="15" customHeight="1" thickBot="1" x14ac:dyDescent="0.2">
      <c r="A368" s="57" t="s">
        <v>193</v>
      </c>
      <c r="B368" s="58"/>
      <c r="C368" s="58"/>
      <c r="D368" s="59" t="s">
        <v>205</v>
      </c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60"/>
    </row>
    <row r="369" spans="1:29" ht="26.25" customHeight="1" thickBot="1" x14ac:dyDescent="0.2">
      <c r="A369" s="130"/>
      <c r="B369" s="131"/>
      <c r="C369" s="131"/>
      <c r="D369" s="131"/>
      <c r="E369" s="131"/>
      <c r="F369" s="131"/>
      <c r="G369" s="131"/>
      <c r="H369" s="132" t="s">
        <v>130</v>
      </c>
      <c r="I369" s="133"/>
      <c r="J369" s="133"/>
      <c r="K369" s="133"/>
      <c r="L369" s="133"/>
      <c r="M369" s="133"/>
      <c r="N369" s="133"/>
      <c r="O369" s="133"/>
      <c r="P369" s="133"/>
      <c r="Q369" s="133"/>
      <c r="R369" s="134" t="str">
        <f>IF(C388&lt;&gt;"",R323+1,"")</f>
        <v/>
      </c>
      <c r="S369" s="134"/>
      <c r="T369" s="134"/>
      <c r="U369" s="134"/>
      <c r="V369" s="134"/>
      <c r="W369" s="134"/>
      <c r="X369" s="134"/>
      <c r="Y369" s="134"/>
      <c r="Z369" s="134"/>
      <c r="AA369" s="134"/>
      <c r="AB369" s="134"/>
      <c r="AC369" s="135"/>
    </row>
    <row r="370" spans="1:29" ht="22.5" customHeight="1" x14ac:dyDescent="0.15">
      <c r="A370" s="152" t="s">
        <v>0</v>
      </c>
      <c r="B370" s="153"/>
      <c r="C370" s="153"/>
      <c r="D370" s="121" t="str">
        <f>IF($D324&lt;&gt;"",$D324,"")</f>
        <v/>
      </c>
      <c r="E370" s="121"/>
      <c r="F370" s="121"/>
      <c r="G370" s="121"/>
      <c r="H370" s="121"/>
      <c r="I370" s="121"/>
      <c r="J370" s="121"/>
      <c r="K370" s="121"/>
      <c r="L370" s="121"/>
      <c r="M370" s="121"/>
      <c r="N370" s="153" t="s">
        <v>7</v>
      </c>
      <c r="O370" s="153"/>
      <c r="P370" s="153"/>
      <c r="Q370" s="153"/>
      <c r="R370" s="125">
        <f ca="1">YEAR(TODAY())</f>
        <v>2025</v>
      </c>
      <c r="S370" s="125"/>
      <c r="T370" s="125"/>
      <c r="U370" s="125"/>
      <c r="V370" s="126"/>
      <c r="W370" s="24" t="s">
        <v>14</v>
      </c>
      <c r="X370" s="127">
        <f ca="1">MONTH(TODAY())</f>
        <v>7</v>
      </c>
      <c r="Y370" s="126"/>
      <c r="Z370" s="24" t="s">
        <v>170</v>
      </c>
      <c r="AA370" s="127">
        <f ca="1">DAY(TODAY())</f>
        <v>1</v>
      </c>
      <c r="AB370" s="126"/>
      <c r="AC370" s="25" t="s">
        <v>171</v>
      </c>
    </row>
    <row r="371" spans="1:29" ht="22.5" customHeight="1" x14ac:dyDescent="0.15">
      <c r="A371" s="154"/>
      <c r="B371" s="80"/>
      <c r="C371" s="80"/>
      <c r="D371" s="128" t="str">
        <f>IF($D325&lt;&gt;"",$D325,"")</f>
        <v/>
      </c>
      <c r="E371" s="128"/>
      <c r="F371" s="128"/>
      <c r="G371" s="128"/>
      <c r="H371" s="128"/>
      <c r="I371" s="128"/>
      <c r="J371" s="128"/>
      <c r="K371" s="128"/>
      <c r="L371" s="128"/>
      <c r="M371" s="128"/>
      <c r="N371" s="80" t="s">
        <v>8</v>
      </c>
      <c r="O371" s="80"/>
      <c r="P371" s="80"/>
      <c r="Q371" s="80"/>
      <c r="R371" s="97" t="str">
        <f t="shared" ref="R371:R379" si="22">IF($R325&lt;&gt;"",$R325,"")</f>
        <v/>
      </c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8"/>
    </row>
    <row r="372" spans="1:29" ht="22.5" customHeight="1" x14ac:dyDescent="0.15">
      <c r="A372" s="154" t="s">
        <v>1</v>
      </c>
      <c r="B372" s="80"/>
      <c r="C372" s="80"/>
      <c r="D372" s="113" t="str">
        <f>IF($D326&lt;&gt;"",$D326,"")</f>
        <v/>
      </c>
      <c r="E372" s="113"/>
      <c r="F372" s="113"/>
      <c r="G372" s="113"/>
      <c r="H372" s="113"/>
      <c r="I372" s="113"/>
      <c r="J372" s="113"/>
      <c r="K372" s="113"/>
      <c r="L372" s="113"/>
      <c r="M372" s="113"/>
      <c r="N372" s="80" t="s">
        <v>9</v>
      </c>
      <c r="O372" s="80"/>
      <c r="P372" s="80"/>
      <c r="Q372" s="80"/>
      <c r="R372" s="97" t="str">
        <f t="shared" si="22"/>
        <v/>
      </c>
      <c r="S372" s="97"/>
      <c r="T372" s="97"/>
      <c r="U372" s="97"/>
      <c r="V372" s="105"/>
      <c r="W372" s="22" t="s">
        <v>14</v>
      </c>
      <c r="X372" s="101" t="str">
        <f>IF($X326&lt;&gt;"",$X326,"")</f>
        <v/>
      </c>
      <c r="Y372" s="105"/>
      <c r="Z372" s="22" t="s">
        <v>170</v>
      </c>
      <c r="AA372" s="101" t="str">
        <f>IF($AA326&lt;&gt;"",$AA326,"")</f>
        <v/>
      </c>
      <c r="AB372" s="105"/>
      <c r="AC372" s="23" t="s">
        <v>171</v>
      </c>
    </row>
    <row r="373" spans="1:29" ht="22.5" customHeight="1" x14ac:dyDescent="0.15">
      <c r="A373" s="154" t="s">
        <v>2</v>
      </c>
      <c r="B373" s="80"/>
      <c r="C373" s="80"/>
      <c r="D373" s="97" t="str">
        <f>IF($D327&lt;&gt;"",$D327,"")</f>
        <v/>
      </c>
      <c r="E373" s="97"/>
      <c r="F373" s="97"/>
      <c r="G373" s="97"/>
      <c r="H373" s="97"/>
      <c r="I373" s="97"/>
      <c r="J373" s="97"/>
      <c r="K373" s="97"/>
      <c r="L373" s="97"/>
      <c r="M373" s="97"/>
      <c r="N373" s="80" t="s">
        <v>10</v>
      </c>
      <c r="O373" s="80"/>
      <c r="P373" s="80"/>
      <c r="Q373" s="80"/>
      <c r="R373" s="105" t="str">
        <f t="shared" si="22"/>
        <v/>
      </c>
      <c r="S373" s="111"/>
      <c r="T373" s="148" t="str">
        <f>IF($T327&lt;&gt;"",$T327,"")</f>
        <v/>
      </c>
      <c r="U373" s="149"/>
      <c r="V373" s="149"/>
      <c r="W373" s="149"/>
      <c r="X373" s="149"/>
      <c r="Y373" s="149"/>
      <c r="Z373" s="149"/>
      <c r="AA373" s="149"/>
      <c r="AB373" s="149"/>
      <c r="AC373" s="18" t="str">
        <f>IF(R373="無し","","頃")</f>
        <v>頃</v>
      </c>
    </row>
    <row r="374" spans="1:29" ht="22.5" customHeight="1" x14ac:dyDescent="0.15">
      <c r="A374" s="154" t="s">
        <v>172</v>
      </c>
      <c r="B374" s="80"/>
      <c r="C374" s="80"/>
      <c r="D374" s="97" t="str">
        <f t="shared" ref="D374:D378" si="23">IF($D328&lt;&gt;"",$D328,"")</f>
        <v/>
      </c>
      <c r="E374" s="97"/>
      <c r="F374" s="97"/>
      <c r="G374" s="97"/>
      <c r="H374" s="97"/>
      <c r="I374" s="97"/>
      <c r="J374" s="97"/>
      <c r="K374" s="97"/>
      <c r="L374" s="97"/>
      <c r="M374" s="97"/>
      <c r="N374" s="80" t="s">
        <v>11</v>
      </c>
      <c r="O374" s="80"/>
      <c r="P374" s="80"/>
      <c r="Q374" s="80"/>
      <c r="R374" s="105" t="str">
        <f t="shared" si="22"/>
        <v/>
      </c>
      <c r="S374" s="111"/>
      <c r="T374" s="109" t="str">
        <f>IF($T328&lt;&gt;"",$T328,"")</f>
        <v/>
      </c>
      <c r="U374" s="110"/>
      <c r="V374" s="110"/>
      <c r="W374" s="110"/>
      <c r="X374" s="110"/>
      <c r="Y374" s="110"/>
      <c r="Z374" s="110"/>
      <c r="AA374" s="110"/>
      <c r="AB374" s="110"/>
      <c r="AC374" s="136"/>
    </row>
    <row r="375" spans="1:29" ht="22.5" customHeight="1" x14ac:dyDescent="0.15">
      <c r="A375" s="150" t="s">
        <v>96</v>
      </c>
      <c r="B375" s="80" t="s">
        <v>3</v>
      </c>
      <c r="C375" s="80"/>
      <c r="D375" s="97" t="str">
        <f t="shared" si="23"/>
        <v/>
      </c>
      <c r="E375" s="105"/>
      <c r="F375" s="95" t="str">
        <f>IF($F329&lt;&gt;"",$F329,"")</f>
        <v/>
      </c>
      <c r="G375" s="97"/>
      <c r="H375" s="97"/>
      <c r="I375" s="100"/>
      <c r="J375" s="101" t="str">
        <f>IF($J329&lt;&gt;"",$J329,"")</f>
        <v/>
      </c>
      <c r="K375" s="97"/>
      <c r="L375" s="97"/>
      <c r="M375" s="97"/>
      <c r="N375" s="80" t="s">
        <v>40</v>
      </c>
      <c r="O375" s="80"/>
      <c r="P375" s="80"/>
      <c r="Q375" s="80"/>
      <c r="R375" s="105" t="str">
        <f t="shared" si="22"/>
        <v/>
      </c>
      <c r="S375" s="111"/>
      <c r="T375" s="109" t="str">
        <f>IF($T329&lt;&gt;"",$T329,"")</f>
        <v/>
      </c>
      <c r="U375" s="110"/>
      <c r="V375" s="110"/>
      <c r="W375" s="110"/>
      <c r="X375" s="110"/>
      <c r="Y375" s="110"/>
      <c r="Z375" s="110"/>
      <c r="AA375" s="110"/>
      <c r="AB375" s="110"/>
      <c r="AC375" s="136"/>
    </row>
    <row r="376" spans="1:29" ht="22.5" customHeight="1" x14ac:dyDescent="0.15">
      <c r="A376" s="151"/>
      <c r="B376" s="80" t="s">
        <v>0</v>
      </c>
      <c r="C376" s="80"/>
      <c r="D376" s="97" t="str">
        <f t="shared" si="23"/>
        <v/>
      </c>
      <c r="E376" s="97"/>
      <c r="F376" s="97"/>
      <c r="G376" s="97"/>
      <c r="H376" s="97"/>
      <c r="I376" s="97"/>
      <c r="J376" s="97"/>
      <c r="K376" s="97"/>
      <c r="L376" s="97"/>
      <c r="M376" s="97"/>
      <c r="N376" s="161" t="s">
        <v>73</v>
      </c>
      <c r="O376" s="80" t="s">
        <v>76</v>
      </c>
      <c r="P376" s="80"/>
      <c r="Q376" s="80"/>
      <c r="R376" s="105" t="str">
        <f t="shared" si="22"/>
        <v/>
      </c>
      <c r="S376" s="110"/>
      <c r="T376" s="110"/>
      <c r="U376" s="110"/>
      <c r="V376" s="110"/>
      <c r="W376" s="110"/>
      <c r="X376" s="110"/>
      <c r="Y376" s="110"/>
      <c r="Z376" s="110"/>
      <c r="AA376" s="110"/>
      <c r="AB376" s="110"/>
      <c r="AC376" s="136"/>
    </row>
    <row r="377" spans="1:29" ht="22.5" customHeight="1" x14ac:dyDescent="0.15">
      <c r="A377" s="151"/>
      <c r="B377" s="80" t="s">
        <v>5</v>
      </c>
      <c r="C377" s="80"/>
      <c r="D377" s="13" t="str">
        <f t="shared" si="23"/>
        <v/>
      </c>
      <c r="E377" s="109" t="str">
        <f>IF($E331&lt;&gt;"",$E331,"")</f>
        <v/>
      </c>
      <c r="F377" s="110"/>
      <c r="G377" s="111"/>
      <c r="H377" s="109" t="str">
        <f>IF($H331&lt;&gt;"",$H331,"")</f>
        <v/>
      </c>
      <c r="I377" s="110"/>
      <c r="J377" s="110"/>
      <c r="K377" s="110"/>
      <c r="L377" s="110"/>
      <c r="M377" s="101"/>
      <c r="N377" s="162"/>
      <c r="O377" s="80" t="s">
        <v>75</v>
      </c>
      <c r="P377" s="80"/>
      <c r="Q377" s="80"/>
      <c r="R377" s="105" t="str">
        <f t="shared" si="22"/>
        <v/>
      </c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  <c r="AC377" s="136"/>
    </row>
    <row r="378" spans="1:29" ht="22.5" customHeight="1" x14ac:dyDescent="0.15">
      <c r="A378" s="151"/>
      <c r="B378" s="80" t="s">
        <v>4</v>
      </c>
      <c r="C378" s="80"/>
      <c r="D378" s="13" t="str">
        <f t="shared" si="23"/>
        <v/>
      </c>
      <c r="E378" s="109" t="str">
        <f>IF($E332&lt;&gt;"",$E332,"")</f>
        <v/>
      </c>
      <c r="F378" s="110"/>
      <c r="G378" s="111"/>
      <c r="H378" s="109" t="str">
        <f>IF($H332&lt;&gt;"",$H332,"")</f>
        <v/>
      </c>
      <c r="I378" s="110"/>
      <c r="J378" s="110"/>
      <c r="K378" s="110"/>
      <c r="L378" s="110"/>
      <c r="M378" s="101"/>
      <c r="N378" s="162"/>
      <c r="O378" s="80" t="s">
        <v>13</v>
      </c>
      <c r="P378" s="80"/>
      <c r="Q378" s="80"/>
      <c r="R378" s="105" t="str">
        <f t="shared" si="22"/>
        <v/>
      </c>
      <c r="S378" s="111"/>
      <c r="T378" s="137" t="str">
        <f>IF($T332&lt;&gt;"",$T332,"")</f>
        <v/>
      </c>
      <c r="U378" s="138"/>
      <c r="V378" s="138"/>
      <c r="W378" s="138"/>
      <c r="X378" s="138"/>
      <c r="Y378" s="138"/>
      <c r="Z378" s="138"/>
      <c r="AA378" s="138"/>
      <c r="AB378" s="138"/>
      <c r="AC378" s="139"/>
    </row>
    <row r="379" spans="1:29" ht="22.5" customHeight="1" x14ac:dyDescent="0.15">
      <c r="A379" s="154" t="s">
        <v>12</v>
      </c>
      <c r="B379" s="80"/>
      <c r="C379" s="80"/>
      <c r="D379" s="26" t="str">
        <f>IF($D333&lt;&gt;"",$D333,"")</f>
        <v/>
      </c>
      <c r="E379" s="22" t="str">
        <f>IF($E333&lt;&gt;"",$E333,"")</f>
        <v/>
      </c>
      <c r="F379" s="109" t="str">
        <f>IF($F333&lt;&gt;"",$F333,"")</f>
        <v/>
      </c>
      <c r="G379" s="111"/>
      <c r="H379" s="94" t="str">
        <f>IF($H333&lt;&gt;"",$H333,"")</f>
        <v/>
      </c>
      <c r="I379" s="94"/>
      <c r="J379" s="94"/>
      <c r="K379" s="94"/>
      <c r="L379" s="94"/>
      <c r="M379" s="95"/>
      <c r="N379" s="162"/>
      <c r="O379" s="80" t="s">
        <v>4</v>
      </c>
      <c r="P379" s="80"/>
      <c r="Q379" s="80"/>
      <c r="R379" s="97" t="str">
        <f t="shared" si="22"/>
        <v/>
      </c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8"/>
    </row>
    <row r="380" spans="1:29" ht="15" customHeight="1" x14ac:dyDescent="0.15">
      <c r="A380" s="77" t="s">
        <v>102</v>
      </c>
      <c r="B380" s="78"/>
      <c r="C380" s="78" t="s">
        <v>20</v>
      </c>
      <c r="D380" s="78"/>
      <c r="E380" s="79" t="s">
        <v>177</v>
      </c>
      <c r="F380" s="78"/>
      <c r="G380" s="78"/>
      <c r="H380" s="96" t="s">
        <v>195</v>
      </c>
      <c r="I380" s="92"/>
      <c r="J380" s="93"/>
      <c r="K380" s="96" t="s">
        <v>31</v>
      </c>
      <c r="L380" s="92"/>
      <c r="M380" s="92"/>
      <c r="N380" s="92"/>
      <c r="O380" s="93"/>
      <c r="P380" s="96" t="s">
        <v>34</v>
      </c>
      <c r="Q380" s="92"/>
      <c r="R380" s="92"/>
      <c r="S380" s="92"/>
      <c r="T380" s="92"/>
      <c r="U380" s="93"/>
      <c r="V380" s="96" t="s">
        <v>23</v>
      </c>
      <c r="W380" s="92"/>
      <c r="X380" s="92"/>
      <c r="Y380" s="92"/>
      <c r="Z380" s="92"/>
      <c r="AA380" s="92"/>
      <c r="AB380" s="92"/>
      <c r="AC380" s="164"/>
    </row>
    <row r="381" spans="1:29" ht="15" customHeight="1" x14ac:dyDescent="0.15">
      <c r="A381" s="77"/>
      <c r="B381" s="78"/>
      <c r="C381" s="78"/>
      <c r="D381" s="78"/>
      <c r="E381" s="78"/>
      <c r="F381" s="78"/>
      <c r="G381" s="78"/>
      <c r="H381" s="72" t="s">
        <v>16</v>
      </c>
      <c r="I381" s="72" t="s">
        <v>17</v>
      </c>
      <c r="J381" s="165" t="s">
        <v>18</v>
      </c>
      <c r="K381" s="74" t="s">
        <v>28</v>
      </c>
      <c r="L381" s="170" t="s">
        <v>19</v>
      </c>
      <c r="M381" s="171"/>
      <c r="N381" s="172"/>
      <c r="O381" s="85" t="s">
        <v>133</v>
      </c>
      <c r="P381" s="170" t="s">
        <v>21</v>
      </c>
      <c r="Q381" s="171"/>
      <c r="R381" s="172"/>
      <c r="S381" s="165" t="s">
        <v>132</v>
      </c>
      <c r="T381" s="74" t="s">
        <v>135</v>
      </c>
      <c r="U381" s="173" t="s">
        <v>149</v>
      </c>
      <c r="V381" s="81" t="s">
        <v>160</v>
      </c>
      <c r="W381" s="81" t="s">
        <v>139</v>
      </c>
      <c r="X381" s="81" t="s">
        <v>154</v>
      </c>
      <c r="Y381" s="81" t="s">
        <v>138</v>
      </c>
      <c r="Z381" s="81" t="s">
        <v>140</v>
      </c>
      <c r="AA381" s="85"/>
      <c r="AB381" s="85"/>
      <c r="AC381" s="86"/>
    </row>
    <row r="382" spans="1:29" ht="15" customHeight="1" x14ac:dyDescent="0.15">
      <c r="A382" s="77"/>
      <c r="B382" s="78"/>
      <c r="C382" s="78"/>
      <c r="D382" s="78"/>
      <c r="E382" s="78"/>
      <c r="F382" s="78"/>
      <c r="G382" s="78"/>
      <c r="H382" s="72"/>
      <c r="I382" s="72"/>
      <c r="J382" s="166"/>
      <c r="K382" s="168"/>
      <c r="L382" s="72" t="s">
        <v>25</v>
      </c>
      <c r="M382" s="81" t="s">
        <v>196</v>
      </c>
      <c r="N382" s="81" t="s">
        <v>197</v>
      </c>
      <c r="O382" s="85"/>
      <c r="P382" s="74" t="s">
        <v>26</v>
      </c>
      <c r="Q382" s="74" t="s">
        <v>131</v>
      </c>
      <c r="R382" s="181" t="s">
        <v>198</v>
      </c>
      <c r="S382" s="166"/>
      <c r="T382" s="168"/>
      <c r="U382" s="174"/>
      <c r="V382" s="175"/>
      <c r="W382" s="175"/>
      <c r="X382" s="175"/>
      <c r="Y382" s="175"/>
      <c r="Z382" s="175"/>
      <c r="AA382" s="85"/>
      <c r="AB382" s="85"/>
      <c r="AC382" s="86"/>
    </row>
    <row r="383" spans="1:29" ht="15" customHeight="1" x14ac:dyDescent="0.15">
      <c r="A383" s="77"/>
      <c r="B383" s="78"/>
      <c r="C383" s="78"/>
      <c r="D383" s="78"/>
      <c r="E383" s="78"/>
      <c r="F383" s="78"/>
      <c r="G383" s="78"/>
      <c r="H383" s="72"/>
      <c r="I383" s="72"/>
      <c r="J383" s="166"/>
      <c r="K383" s="168"/>
      <c r="L383" s="72"/>
      <c r="M383" s="175"/>
      <c r="N383" s="82"/>
      <c r="O383" s="85"/>
      <c r="P383" s="168"/>
      <c r="Q383" s="168"/>
      <c r="R383" s="182"/>
      <c r="S383" s="166"/>
      <c r="T383" s="168"/>
      <c r="U383" s="174"/>
      <c r="V383" s="175"/>
      <c r="W383" s="175"/>
      <c r="X383" s="175"/>
      <c r="Y383" s="175"/>
      <c r="Z383" s="175"/>
      <c r="AA383" s="85"/>
      <c r="AB383" s="85"/>
      <c r="AC383" s="86"/>
    </row>
    <row r="384" spans="1:29" ht="15" customHeight="1" x14ac:dyDescent="0.15">
      <c r="A384" s="77"/>
      <c r="B384" s="78"/>
      <c r="C384" s="78"/>
      <c r="D384" s="78"/>
      <c r="E384" s="78"/>
      <c r="F384" s="78"/>
      <c r="G384" s="78"/>
      <c r="H384" s="72"/>
      <c r="I384" s="72"/>
      <c r="J384" s="166"/>
      <c r="K384" s="168"/>
      <c r="L384" s="72"/>
      <c r="M384" s="175"/>
      <c r="N384" s="82"/>
      <c r="O384" s="85"/>
      <c r="P384" s="168"/>
      <c r="Q384" s="168"/>
      <c r="R384" s="182"/>
      <c r="S384" s="166"/>
      <c r="T384" s="168"/>
      <c r="U384" s="178" t="s">
        <v>141</v>
      </c>
      <c r="V384" s="175"/>
      <c r="W384" s="175"/>
      <c r="X384" s="175"/>
      <c r="Y384" s="175"/>
      <c r="Z384" s="175"/>
      <c r="AA384" s="85"/>
      <c r="AB384" s="85"/>
      <c r="AC384" s="86"/>
    </row>
    <row r="385" spans="1:29" ht="15" customHeight="1" x14ac:dyDescent="0.15">
      <c r="A385" s="77"/>
      <c r="B385" s="78"/>
      <c r="C385" s="78"/>
      <c r="D385" s="78"/>
      <c r="E385" s="78"/>
      <c r="F385" s="78"/>
      <c r="G385" s="78"/>
      <c r="H385" s="72"/>
      <c r="I385" s="72"/>
      <c r="J385" s="166"/>
      <c r="K385" s="168"/>
      <c r="L385" s="72"/>
      <c r="M385" s="175"/>
      <c r="N385" s="82"/>
      <c r="O385" s="85"/>
      <c r="P385" s="168"/>
      <c r="Q385" s="168"/>
      <c r="R385" s="182"/>
      <c r="S385" s="166"/>
      <c r="T385" s="168"/>
      <c r="U385" s="179"/>
      <c r="V385" s="175"/>
      <c r="W385" s="175"/>
      <c r="X385" s="175"/>
      <c r="Y385" s="175"/>
      <c r="Z385" s="175"/>
      <c r="AA385" s="85"/>
      <c r="AB385" s="85"/>
      <c r="AC385" s="86"/>
    </row>
    <row r="386" spans="1:29" ht="15" customHeight="1" x14ac:dyDescent="0.15">
      <c r="A386" s="77"/>
      <c r="B386" s="78"/>
      <c r="C386" s="78"/>
      <c r="D386" s="78"/>
      <c r="E386" s="78"/>
      <c r="F386" s="78"/>
      <c r="G386" s="78"/>
      <c r="H386" s="72"/>
      <c r="I386" s="72"/>
      <c r="J386" s="166"/>
      <c r="K386" s="168"/>
      <c r="L386" s="72"/>
      <c r="M386" s="175"/>
      <c r="N386" s="82"/>
      <c r="O386" s="85"/>
      <c r="P386" s="168"/>
      <c r="Q386" s="168"/>
      <c r="R386" s="182"/>
      <c r="S386" s="166"/>
      <c r="T386" s="168"/>
      <c r="U386" s="179"/>
      <c r="V386" s="175"/>
      <c r="W386" s="175"/>
      <c r="X386" s="175"/>
      <c r="Y386" s="175"/>
      <c r="Z386" s="175"/>
      <c r="AA386" s="85"/>
      <c r="AB386" s="85"/>
      <c r="AC386" s="86"/>
    </row>
    <row r="387" spans="1:29" ht="7.5" customHeight="1" x14ac:dyDescent="0.15">
      <c r="A387" s="77"/>
      <c r="B387" s="78"/>
      <c r="C387" s="78"/>
      <c r="D387" s="78"/>
      <c r="E387" s="78"/>
      <c r="F387" s="78"/>
      <c r="G387" s="78"/>
      <c r="H387" s="72"/>
      <c r="I387" s="72"/>
      <c r="J387" s="167"/>
      <c r="K387" s="169"/>
      <c r="L387" s="72"/>
      <c r="M387" s="176"/>
      <c r="N387" s="177"/>
      <c r="O387" s="85"/>
      <c r="P387" s="169"/>
      <c r="Q387" s="169"/>
      <c r="R387" s="183"/>
      <c r="S387" s="167"/>
      <c r="T387" s="169"/>
      <c r="U387" s="180"/>
      <c r="V387" s="176"/>
      <c r="W387" s="176"/>
      <c r="X387" s="176"/>
      <c r="Y387" s="176"/>
      <c r="Z387" s="176"/>
      <c r="AA387" s="85"/>
      <c r="AB387" s="85"/>
      <c r="AC387" s="86"/>
    </row>
    <row r="388" spans="1:29" ht="18" customHeight="1" x14ac:dyDescent="0.15">
      <c r="A388" s="70"/>
      <c r="B388" s="71"/>
      <c r="C388" s="62"/>
      <c r="D388" s="62"/>
      <c r="E388" s="15"/>
      <c r="F388" s="17" t="s">
        <v>24</v>
      </c>
      <c r="G388" s="16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9"/>
    </row>
    <row r="389" spans="1:29" ht="18" customHeight="1" x14ac:dyDescent="0.15">
      <c r="A389" s="70"/>
      <c r="B389" s="71"/>
      <c r="C389" s="62"/>
      <c r="D389" s="62"/>
      <c r="E389" s="15"/>
      <c r="F389" s="17" t="s">
        <v>24</v>
      </c>
      <c r="G389" s="16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9"/>
    </row>
    <row r="390" spans="1:29" ht="18" customHeight="1" x14ac:dyDescent="0.15">
      <c r="A390" s="70"/>
      <c r="B390" s="71"/>
      <c r="C390" s="62"/>
      <c r="D390" s="62"/>
      <c r="E390" s="15"/>
      <c r="F390" s="17" t="s">
        <v>24</v>
      </c>
      <c r="G390" s="16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9"/>
    </row>
    <row r="391" spans="1:29" ht="18" customHeight="1" x14ac:dyDescent="0.15">
      <c r="A391" s="70"/>
      <c r="B391" s="71"/>
      <c r="C391" s="62"/>
      <c r="D391" s="62"/>
      <c r="E391" s="15"/>
      <c r="F391" s="17" t="s">
        <v>24</v>
      </c>
      <c r="G391" s="16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9"/>
    </row>
    <row r="392" spans="1:29" ht="18" customHeight="1" x14ac:dyDescent="0.15">
      <c r="A392" s="70"/>
      <c r="B392" s="71"/>
      <c r="C392" s="62"/>
      <c r="D392" s="62"/>
      <c r="E392" s="15"/>
      <c r="F392" s="17" t="s">
        <v>24</v>
      </c>
      <c r="G392" s="16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9"/>
    </row>
    <row r="393" spans="1:29" ht="18" customHeight="1" x14ac:dyDescent="0.15">
      <c r="A393" s="70"/>
      <c r="B393" s="71"/>
      <c r="C393" s="62"/>
      <c r="D393" s="62"/>
      <c r="E393" s="15"/>
      <c r="F393" s="17" t="s">
        <v>24</v>
      </c>
      <c r="G393" s="16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9"/>
    </row>
    <row r="394" spans="1:29" ht="18" customHeight="1" x14ac:dyDescent="0.15">
      <c r="A394" s="70"/>
      <c r="B394" s="71"/>
      <c r="C394" s="62"/>
      <c r="D394" s="62"/>
      <c r="E394" s="15"/>
      <c r="F394" s="17" t="s">
        <v>24</v>
      </c>
      <c r="G394" s="16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9"/>
    </row>
    <row r="395" spans="1:29" ht="18" customHeight="1" x14ac:dyDescent="0.15">
      <c r="A395" s="70"/>
      <c r="B395" s="71"/>
      <c r="C395" s="62"/>
      <c r="D395" s="62"/>
      <c r="E395" s="15"/>
      <c r="F395" s="17" t="s">
        <v>24</v>
      </c>
      <c r="G395" s="16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9"/>
    </row>
    <row r="396" spans="1:29" ht="18" customHeight="1" x14ac:dyDescent="0.15">
      <c r="A396" s="70"/>
      <c r="B396" s="71"/>
      <c r="C396" s="62"/>
      <c r="D396" s="62"/>
      <c r="E396" s="15"/>
      <c r="F396" s="17" t="s">
        <v>24</v>
      </c>
      <c r="G396" s="16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9"/>
    </row>
    <row r="397" spans="1:29" ht="18" customHeight="1" x14ac:dyDescent="0.15">
      <c r="A397" s="70"/>
      <c r="B397" s="71"/>
      <c r="C397" s="62"/>
      <c r="D397" s="62"/>
      <c r="E397" s="15"/>
      <c r="F397" s="17" t="s">
        <v>24</v>
      </c>
      <c r="G397" s="16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9"/>
    </row>
    <row r="398" spans="1:29" ht="18" customHeight="1" x14ac:dyDescent="0.15">
      <c r="A398" s="61"/>
      <c r="B398" s="62"/>
      <c r="C398" s="62"/>
      <c r="D398" s="62"/>
      <c r="E398" s="15"/>
      <c r="F398" s="17" t="s">
        <v>24</v>
      </c>
      <c r="G398" s="16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9"/>
    </row>
    <row r="399" spans="1:29" ht="18" customHeight="1" x14ac:dyDescent="0.15">
      <c r="A399" s="61"/>
      <c r="B399" s="62"/>
      <c r="C399" s="62"/>
      <c r="D399" s="62"/>
      <c r="E399" s="15"/>
      <c r="F399" s="17" t="s">
        <v>24</v>
      </c>
      <c r="G399" s="16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9"/>
    </row>
    <row r="400" spans="1:29" ht="18" customHeight="1" x14ac:dyDescent="0.15">
      <c r="A400" s="61"/>
      <c r="B400" s="62"/>
      <c r="C400" s="62"/>
      <c r="D400" s="62"/>
      <c r="E400" s="15"/>
      <c r="F400" s="17" t="s">
        <v>24</v>
      </c>
      <c r="G400" s="16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9"/>
    </row>
    <row r="401" spans="1:29" ht="18" customHeight="1" x14ac:dyDescent="0.15">
      <c r="A401" s="61"/>
      <c r="B401" s="62"/>
      <c r="C401" s="62"/>
      <c r="D401" s="62"/>
      <c r="E401" s="15"/>
      <c r="F401" s="17" t="s">
        <v>24</v>
      </c>
      <c r="G401" s="16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9"/>
    </row>
    <row r="402" spans="1:29" ht="18" customHeight="1" x14ac:dyDescent="0.15">
      <c r="A402" s="61"/>
      <c r="B402" s="62"/>
      <c r="C402" s="62"/>
      <c r="D402" s="62"/>
      <c r="E402" s="15"/>
      <c r="F402" s="17" t="s">
        <v>24</v>
      </c>
      <c r="G402" s="16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9"/>
    </row>
    <row r="403" spans="1:29" ht="18" customHeight="1" x14ac:dyDescent="0.15">
      <c r="A403" s="61"/>
      <c r="B403" s="62"/>
      <c r="C403" s="62"/>
      <c r="D403" s="62"/>
      <c r="E403" s="15"/>
      <c r="F403" s="17" t="s">
        <v>24</v>
      </c>
      <c r="G403" s="16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9"/>
    </row>
    <row r="404" spans="1:29" ht="18" customHeight="1" x14ac:dyDescent="0.15">
      <c r="A404" s="61"/>
      <c r="B404" s="62"/>
      <c r="C404" s="62"/>
      <c r="D404" s="62"/>
      <c r="E404" s="15"/>
      <c r="F404" s="17" t="s">
        <v>24</v>
      </c>
      <c r="G404" s="16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9"/>
    </row>
    <row r="405" spans="1:29" ht="18" customHeight="1" x14ac:dyDescent="0.15">
      <c r="A405" s="61"/>
      <c r="B405" s="62"/>
      <c r="C405" s="62"/>
      <c r="D405" s="62"/>
      <c r="E405" s="15"/>
      <c r="F405" s="17" t="s">
        <v>24</v>
      </c>
      <c r="G405" s="16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9"/>
    </row>
    <row r="406" spans="1:29" ht="18" customHeight="1" x14ac:dyDescent="0.15">
      <c r="A406" s="61"/>
      <c r="B406" s="62"/>
      <c r="C406" s="62"/>
      <c r="D406" s="62"/>
      <c r="E406" s="15"/>
      <c r="F406" s="17" t="s">
        <v>24</v>
      </c>
      <c r="G406" s="16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9"/>
    </row>
    <row r="407" spans="1:29" ht="18" customHeight="1" x14ac:dyDescent="0.15">
      <c r="A407" s="61"/>
      <c r="B407" s="62"/>
      <c r="C407" s="62"/>
      <c r="D407" s="62"/>
      <c r="E407" s="15"/>
      <c r="F407" s="17" t="s">
        <v>24</v>
      </c>
      <c r="G407" s="16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9"/>
    </row>
    <row r="408" spans="1:29" ht="18" customHeight="1" x14ac:dyDescent="0.15">
      <c r="A408" s="63" t="s">
        <v>121</v>
      </c>
      <c r="B408" s="64"/>
      <c r="C408" s="65" t="str">
        <f>IF(COUNTA(C388:D407)&lt;&gt;0,COUNTA(C388:D407),"")</f>
        <v/>
      </c>
      <c r="D408" s="65"/>
      <c r="E408" s="65"/>
      <c r="F408" s="65"/>
      <c r="G408" s="65"/>
      <c r="H408" s="10" t="str">
        <f>IF(COUNTA(H388:H407)=0,"",COUNTA(H388:H407))</f>
        <v/>
      </c>
      <c r="I408" s="10" t="str">
        <f t="shared" ref="I408:AB408" si="24">IF(COUNTA(I388:I407)=0,"",COUNTA(I388:I407))</f>
        <v/>
      </c>
      <c r="J408" s="10" t="str">
        <f t="shared" si="24"/>
        <v/>
      </c>
      <c r="K408" s="10" t="str">
        <f t="shared" si="24"/>
        <v/>
      </c>
      <c r="L408" s="10" t="str">
        <f t="shared" si="24"/>
        <v/>
      </c>
      <c r="M408" s="10" t="str">
        <f t="shared" si="24"/>
        <v/>
      </c>
      <c r="N408" s="10" t="str">
        <f t="shared" si="24"/>
        <v/>
      </c>
      <c r="O408" s="10" t="str">
        <f t="shared" si="24"/>
        <v/>
      </c>
      <c r="P408" s="10" t="str">
        <f t="shared" si="24"/>
        <v/>
      </c>
      <c r="Q408" s="10" t="str">
        <f t="shared" si="24"/>
        <v/>
      </c>
      <c r="R408" s="10" t="str">
        <f t="shared" si="24"/>
        <v/>
      </c>
      <c r="S408" s="10" t="str">
        <f t="shared" si="24"/>
        <v/>
      </c>
      <c r="T408" s="10" t="str">
        <f t="shared" si="24"/>
        <v/>
      </c>
      <c r="U408" s="10" t="str">
        <f t="shared" si="24"/>
        <v/>
      </c>
      <c r="V408" s="10" t="str">
        <f t="shared" si="24"/>
        <v/>
      </c>
      <c r="W408" s="10" t="str">
        <f t="shared" si="24"/>
        <v/>
      </c>
      <c r="X408" s="10" t="str">
        <f t="shared" si="24"/>
        <v/>
      </c>
      <c r="Y408" s="10" t="str">
        <f t="shared" si="24"/>
        <v/>
      </c>
      <c r="Z408" s="10" t="str">
        <f t="shared" si="24"/>
        <v/>
      </c>
      <c r="AA408" s="10" t="str">
        <f t="shared" si="24"/>
        <v/>
      </c>
      <c r="AB408" s="10" t="str">
        <f t="shared" si="24"/>
        <v/>
      </c>
      <c r="AC408" s="21" t="str">
        <f>IF(COUNTA(AC388:AC407)=0,"",COUNTA(AC388:AC407))</f>
        <v/>
      </c>
    </row>
    <row r="409" spans="1:29" ht="15" customHeight="1" x14ac:dyDescent="0.15">
      <c r="A409" s="66" t="str">
        <f>IF(COUNTA(U388:U407)&lt;&gt;0,"基準拘束圧","")</f>
        <v/>
      </c>
      <c r="B409" s="67"/>
      <c r="C409" s="67"/>
      <c r="D409" s="68" t="str">
        <f>IF($D363&lt;&gt;"","(  "&amp;$D363&amp;"  )","")</f>
        <v>(  (  (  (  (  (  (  (  有効土被り圧  )  )  )  )  )  )  )  )</v>
      </c>
      <c r="E409" s="68"/>
      <c r="F409" s="68"/>
      <c r="G409" s="20"/>
      <c r="H409" s="67" t="s">
        <v>185</v>
      </c>
      <c r="I409" s="67"/>
      <c r="J409" s="8" t="s">
        <v>127</v>
      </c>
      <c r="K409" s="8" t="s">
        <v>116</v>
      </c>
      <c r="L409" s="69"/>
      <c r="M409" s="69"/>
      <c r="N409" s="69"/>
      <c r="O409" s="69"/>
      <c r="P409" s="69"/>
      <c r="Q409" s="69"/>
      <c r="R409" s="69"/>
      <c r="S409" s="8" t="s">
        <v>188</v>
      </c>
      <c r="T409" s="8" t="s">
        <v>117</v>
      </c>
      <c r="U409" s="8" t="s">
        <v>116</v>
      </c>
      <c r="V409" s="69"/>
      <c r="W409" s="69"/>
      <c r="X409" s="69"/>
      <c r="Y409" s="69"/>
      <c r="Z409" s="69"/>
      <c r="AA409" s="69"/>
      <c r="AB409" s="69"/>
      <c r="AC409" s="9" t="s">
        <v>15</v>
      </c>
    </row>
    <row r="410" spans="1:29" ht="15" customHeight="1" x14ac:dyDescent="0.15">
      <c r="A410" s="50" t="s">
        <v>192</v>
      </c>
      <c r="B410" s="51"/>
      <c r="C410" s="51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3"/>
    </row>
    <row r="411" spans="1:29" ht="15" customHeight="1" x14ac:dyDescent="0.15">
      <c r="A411" s="54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6"/>
    </row>
    <row r="412" spans="1:29" ht="15" customHeight="1" x14ac:dyDescent="0.15">
      <c r="A412" s="54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6"/>
    </row>
    <row r="413" spans="1:29" ht="15" customHeight="1" x14ac:dyDescent="0.15">
      <c r="A413" s="54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6"/>
    </row>
    <row r="414" spans="1:29" ht="15" customHeight="1" thickBot="1" x14ac:dyDescent="0.2">
      <c r="A414" s="57" t="s">
        <v>193</v>
      </c>
      <c r="B414" s="58"/>
      <c r="C414" s="58"/>
      <c r="D414" s="59" t="s">
        <v>205</v>
      </c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  <c r="AB414" s="59"/>
      <c r="AC414" s="60"/>
    </row>
    <row r="415" spans="1:29" ht="26.25" customHeight="1" thickBot="1" x14ac:dyDescent="0.2">
      <c r="A415" s="130"/>
      <c r="B415" s="131"/>
      <c r="C415" s="131"/>
      <c r="D415" s="131"/>
      <c r="E415" s="131"/>
      <c r="F415" s="131"/>
      <c r="G415" s="131"/>
      <c r="H415" s="132" t="s">
        <v>130</v>
      </c>
      <c r="I415" s="133"/>
      <c r="J415" s="133"/>
      <c r="K415" s="133"/>
      <c r="L415" s="133"/>
      <c r="M415" s="133"/>
      <c r="N415" s="133"/>
      <c r="O415" s="133"/>
      <c r="P415" s="133"/>
      <c r="Q415" s="133"/>
      <c r="R415" s="134" t="str">
        <f>IF(C434&lt;&gt;"",R369+1,"")</f>
        <v/>
      </c>
      <c r="S415" s="134"/>
      <c r="T415" s="134"/>
      <c r="U415" s="134"/>
      <c r="V415" s="134"/>
      <c r="W415" s="134"/>
      <c r="X415" s="134"/>
      <c r="Y415" s="134"/>
      <c r="Z415" s="134"/>
      <c r="AA415" s="134"/>
      <c r="AB415" s="134"/>
      <c r="AC415" s="135"/>
    </row>
    <row r="416" spans="1:29" ht="22.5" customHeight="1" x14ac:dyDescent="0.15">
      <c r="A416" s="152" t="s">
        <v>0</v>
      </c>
      <c r="B416" s="153"/>
      <c r="C416" s="153"/>
      <c r="D416" s="121" t="str">
        <f>IF($D370&lt;&gt;"",$D370,"")</f>
        <v/>
      </c>
      <c r="E416" s="121"/>
      <c r="F416" s="121"/>
      <c r="G416" s="121"/>
      <c r="H416" s="121"/>
      <c r="I416" s="121"/>
      <c r="J416" s="121"/>
      <c r="K416" s="121"/>
      <c r="L416" s="121"/>
      <c r="M416" s="121"/>
      <c r="N416" s="153" t="s">
        <v>7</v>
      </c>
      <c r="O416" s="153"/>
      <c r="P416" s="153"/>
      <c r="Q416" s="153"/>
      <c r="R416" s="125">
        <f ca="1">YEAR(TODAY())</f>
        <v>2025</v>
      </c>
      <c r="S416" s="125"/>
      <c r="T416" s="125"/>
      <c r="U416" s="125"/>
      <c r="V416" s="126"/>
      <c r="W416" s="24" t="s">
        <v>14</v>
      </c>
      <c r="X416" s="127">
        <f ca="1">MONTH(TODAY())</f>
        <v>7</v>
      </c>
      <c r="Y416" s="126"/>
      <c r="Z416" s="24" t="s">
        <v>170</v>
      </c>
      <c r="AA416" s="127">
        <f ca="1">DAY(TODAY())</f>
        <v>1</v>
      </c>
      <c r="AB416" s="126"/>
      <c r="AC416" s="25" t="s">
        <v>171</v>
      </c>
    </row>
    <row r="417" spans="1:29" ht="22.5" customHeight="1" x14ac:dyDescent="0.15">
      <c r="A417" s="154"/>
      <c r="B417" s="80"/>
      <c r="C417" s="80"/>
      <c r="D417" s="128" t="str">
        <f>IF($D371&lt;&gt;"",$D371,"")</f>
        <v/>
      </c>
      <c r="E417" s="128"/>
      <c r="F417" s="128"/>
      <c r="G417" s="128"/>
      <c r="H417" s="128"/>
      <c r="I417" s="128"/>
      <c r="J417" s="128"/>
      <c r="K417" s="128"/>
      <c r="L417" s="128"/>
      <c r="M417" s="128"/>
      <c r="N417" s="80" t="s">
        <v>8</v>
      </c>
      <c r="O417" s="80"/>
      <c r="P417" s="80"/>
      <c r="Q417" s="80"/>
      <c r="R417" s="97" t="str">
        <f t="shared" ref="R417:R425" si="25">IF($R371&lt;&gt;"",$R371,"")</f>
        <v/>
      </c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8"/>
    </row>
    <row r="418" spans="1:29" ht="22.5" customHeight="1" x14ac:dyDescent="0.15">
      <c r="A418" s="154" t="s">
        <v>1</v>
      </c>
      <c r="B418" s="80"/>
      <c r="C418" s="80"/>
      <c r="D418" s="113" t="str">
        <f>IF($D372&lt;&gt;"",$D372,"")</f>
        <v/>
      </c>
      <c r="E418" s="113"/>
      <c r="F418" s="113"/>
      <c r="G418" s="113"/>
      <c r="H418" s="113"/>
      <c r="I418" s="113"/>
      <c r="J418" s="113"/>
      <c r="K418" s="113"/>
      <c r="L418" s="113"/>
      <c r="M418" s="113"/>
      <c r="N418" s="80" t="s">
        <v>9</v>
      </c>
      <c r="O418" s="80"/>
      <c r="P418" s="80"/>
      <c r="Q418" s="80"/>
      <c r="R418" s="97" t="str">
        <f t="shared" si="25"/>
        <v/>
      </c>
      <c r="S418" s="97"/>
      <c r="T418" s="97"/>
      <c r="U418" s="97"/>
      <c r="V418" s="105"/>
      <c r="W418" s="22" t="s">
        <v>14</v>
      </c>
      <c r="X418" s="101" t="str">
        <f>IF($X372&lt;&gt;"",$X372,"")</f>
        <v/>
      </c>
      <c r="Y418" s="105"/>
      <c r="Z418" s="22" t="s">
        <v>170</v>
      </c>
      <c r="AA418" s="101" t="str">
        <f>IF($AA372&lt;&gt;"",$AA372,"")</f>
        <v/>
      </c>
      <c r="AB418" s="105"/>
      <c r="AC418" s="23" t="s">
        <v>171</v>
      </c>
    </row>
    <row r="419" spans="1:29" ht="22.5" customHeight="1" x14ac:dyDescent="0.15">
      <c r="A419" s="154" t="s">
        <v>2</v>
      </c>
      <c r="B419" s="80"/>
      <c r="C419" s="80"/>
      <c r="D419" s="97" t="str">
        <f>IF($D373&lt;&gt;"",$D373,"")</f>
        <v/>
      </c>
      <c r="E419" s="97"/>
      <c r="F419" s="97"/>
      <c r="G419" s="97"/>
      <c r="H419" s="97"/>
      <c r="I419" s="97"/>
      <c r="J419" s="97"/>
      <c r="K419" s="97"/>
      <c r="L419" s="97"/>
      <c r="M419" s="97"/>
      <c r="N419" s="80" t="s">
        <v>10</v>
      </c>
      <c r="O419" s="80"/>
      <c r="P419" s="80"/>
      <c r="Q419" s="80"/>
      <c r="R419" s="105" t="str">
        <f t="shared" si="25"/>
        <v/>
      </c>
      <c r="S419" s="111"/>
      <c r="T419" s="148" t="str">
        <f>IF($T373&lt;&gt;"",$T373,"")</f>
        <v/>
      </c>
      <c r="U419" s="149"/>
      <c r="V419" s="149"/>
      <c r="W419" s="149"/>
      <c r="X419" s="149"/>
      <c r="Y419" s="149"/>
      <c r="Z419" s="149"/>
      <c r="AA419" s="149"/>
      <c r="AB419" s="149"/>
      <c r="AC419" s="18" t="str">
        <f>IF(R419="無し","","頃")</f>
        <v>頃</v>
      </c>
    </row>
    <row r="420" spans="1:29" ht="22.5" customHeight="1" x14ac:dyDescent="0.15">
      <c r="A420" s="154" t="s">
        <v>172</v>
      </c>
      <c r="B420" s="80"/>
      <c r="C420" s="80"/>
      <c r="D420" s="97" t="str">
        <f t="shared" ref="D420:D424" si="26">IF($D374&lt;&gt;"",$D374,"")</f>
        <v/>
      </c>
      <c r="E420" s="97"/>
      <c r="F420" s="97"/>
      <c r="G420" s="97"/>
      <c r="H420" s="97"/>
      <c r="I420" s="97"/>
      <c r="J420" s="97"/>
      <c r="K420" s="97"/>
      <c r="L420" s="97"/>
      <c r="M420" s="97"/>
      <c r="N420" s="80" t="s">
        <v>11</v>
      </c>
      <c r="O420" s="80"/>
      <c r="P420" s="80"/>
      <c r="Q420" s="80"/>
      <c r="R420" s="105" t="str">
        <f t="shared" si="25"/>
        <v/>
      </c>
      <c r="S420" s="111"/>
      <c r="T420" s="109" t="str">
        <f>IF($T374&lt;&gt;"",$T374,"")</f>
        <v/>
      </c>
      <c r="U420" s="110"/>
      <c r="V420" s="110"/>
      <c r="W420" s="110"/>
      <c r="X420" s="110"/>
      <c r="Y420" s="110"/>
      <c r="Z420" s="110"/>
      <c r="AA420" s="110"/>
      <c r="AB420" s="110"/>
      <c r="AC420" s="136"/>
    </row>
    <row r="421" spans="1:29" ht="22.5" customHeight="1" x14ac:dyDescent="0.15">
      <c r="A421" s="150" t="s">
        <v>96</v>
      </c>
      <c r="B421" s="80" t="s">
        <v>3</v>
      </c>
      <c r="C421" s="80"/>
      <c r="D421" s="97" t="str">
        <f t="shared" si="26"/>
        <v/>
      </c>
      <c r="E421" s="105"/>
      <c r="F421" s="95" t="str">
        <f>IF($F375&lt;&gt;"",$F375,"")</f>
        <v/>
      </c>
      <c r="G421" s="97"/>
      <c r="H421" s="97"/>
      <c r="I421" s="100"/>
      <c r="J421" s="101" t="str">
        <f>IF($J375&lt;&gt;"",$J375,"")</f>
        <v/>
      </c>
      <c r="K421" s="97"/>
      <c r="L421" s="97"/>
      <c r="M421" s="97"/>
      <c r="N421" s="80" t="s">
        <v>40</v>
      </c>
      <c r="O421" s="80"/>
      <c r="P421" s="80"/>
      <c r="Q421" s="80"/>
      <c r="R421" s="105" t="str">
        <f t="shared" si="25"/>
        <v/>
      </c>
      <c r="S421" s="111"/>
      <c r="T421" s="109" t="str">
        <f>IF($T375&lt;&gt;"",$T375,"")</f>
        <v/>
      </c>
      <c r="U421" s="110"/>
      <c r="V421" s="110"/>
      <c r="W421" s="110"/>
      <c r="X421" s="110"/>
      <c r="Y421" s="110"/>
      <c r="Z421" s="110"/>
      <c r="AA421" s="110"/>
      <c r="AB421" s="110"/>
      <c r="AC421" s="136"/>
    </row>
    <row r="422" spans="1:29" ht="22.5" customHeight="1" x14ac:dyDescent="0.15">
      <c r="A422" s="151"/>
      <c r="B422" s="80" t="s">
        <v>0</v>
      </c>
      <c r="C422" s="80"/>
      <c r="D422" s="97" t="str">
        <f t="shared" si="26"/>
        <v/>
      </c>
      <c r="E422" s="97"/>
      <c r="F422" s="97"/>
      <c r="G422" s="97"/>
      <c r="H422" s="97"/>
      <c r="I422" s="97"/>
      <c r="J422" s="97"/>
      <c r="K422" s="97"/>
      <c r="L422" s="97"/>
      <c r="M422" s="97"/>
      <c r="N422" s="161" t="s">
        <v>73</v>
      </c>
      <c r="O422" s="80" t="s">
        <v>76</v>
      </c>
      <c r="P422" s="80"/>
      <c r="Q422" s="80"/>
      <c r="R422" s="105" t="str">
        <f t="shared" si="25"/>
        <v/>
      </c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  <c r="AC422" s="136"/>
    </row>
    <row r="423" spans="1:29" ht="22.5" customHeight="1" x14ac:dyDescent="0.15">
      <c r="A423" s="151"/>
      <c r="B423" s="80" t="s">
        <v>5</v>
      </c>
      <c r="C423" s="80"/>
      <c r="D423" s="13" t="str">
        <f t="shared" si="26"/>
        <v/>
      </c>
      <c r="E423" s="109" t="str">
        <f>IF($E377&lt;&gt;"",$E377,"")</f>
        <v/>
      </c>
      <c r="F423" s="110"/>
      <c r="G423" s="111"/>
      <c r="H423" s="109" t="str">
        <f>IF($H377&lt;&gt;"",$H377,"")</f>
        <v/>
      </c>
      <c r="I423" s="110"/>
      <c r="J423" s="110"/>
      <c r="K423" s="110"/>
      <c r="L423" s="110"/>
      <c r="M423" s="101"/>
      <c r="N423" s="162"/>
      <c r="O423" s="80" t="s">
        <v>75</v>
      </c>
      <c r="P423" s="80"/>
      <c r="Q423" s="80"/>
      <c r="R423" s="105" t="str">
        <f t="shared" si="25"/>
        <v/>
      </c>
      <c r="S423" s="110"/>
      <c r="T423" s="110"/>
      <c r="U423" s="110"/>
      <c r="V423" s="110"/>
      <c r="W423" s="110"/>
      <c r="X423" s="110"/>
      <c r="Y423" s="110"/>
      <c r="Z423" s="110"/>
      <c r="AA423" s="110"/>
      <c r="AB423" s="110"/>
      <c r="AC423" s="136"/>
    </row>
    <row r="424" spans="1:29" ht="22.5" customHeight="1" x14ac:dyDescent="0.15">
      <c r="A424" s="151"/>
      <c r="B424" s="80" t="s">
        <v>4</v>
      </c>
      <c r="C424" s="80"/>
      <c r="D424" s="13" t="str">
        <f t="shared" si="26"/>
        <v/>
      </c>
      <c r="E424" s="109" t="str">
        <f>IF($E378&lt;&gt;"",$E378,"")</f>
        <v/>
      </c>
      <c r="F424" s="110"/>
      <c r="G424" s="111"/>
      <c r="H424" s="109" t="str">
        <f>IF($H378&lt;&gt;"",$H378,"")</f>
        <v/>
      </c>
      <c r="I424" s="110"/>
      <c r="J424" s="110"/>
      <c r="K424" s="110"/>
      <c r="L424" s="110"/>
      <c r="M424" s="101"/>
      <c r="N424" s="162"/>
      <c r="O424" s="80" t="s">
        <v>13</v>
      </c>
      <c r="P424" s="80"/>
      <c r="Q424" s="80"/>
      <c r="R424" s="105" t="str">
        <f t="shared" si="25"/>
        <v/>
      </c>
      <c r="S424" s="111"/>
      <c r="T424" s="137" t="str">
        <f>IF($T378&lt;&gt;"",$T378,"")</f>
        <v/>
      </c>
      <c r="U424" s="138"/>
      <c r="V424" s="138"/>
      <c r="W424" s="138"/>
      <c r="X424" s="138"/>
      <c r="Y424" s="138"/>
      <c r="Z424" s="138"/>
      <c r="AA424" s="138"/>
      <c r="AB424" s="138"/>
      <c r="AC424" s="139"/>
    </row>
    <row r="425" spans="1:29" ht="22.5" customHeight="1" x14ac:dyDescent="0.15">
      <c r="A425" s="154" t="s">
        <v>12</v>
      </c>
      <c r="B425" s="80"/>
      <c r="C425" s="80"/>
      <c r="D425" s="26" t="str">
        <f>IF($D379&lt;&gt;"",$D379,"")</f>
        <v/>
      </c>
      <c r="E425" s="22" t="str">
        <f>IF($E379&lt;&gt;"",$E379,"")</f>
        <v/>
      </c>
      <c r="F425" s="109" t="str">
        <f>IF($F379&lt;&gt;"",$F379,"")</f>
        <v/>
      </c>
      <c r="G425" s="111"/>
      <c r="H425" s="94" t="str">
        <f>IF($H379&lt;&gt;"",$H379,"")</f>
        <v/>
      </c>
      <c r="I425" s="94"/>
      <c r="J425" s="94"/>
      <c r="K425" s="94"/>
      <c r="L425" s="94"/>
      <c r="M425" s="95"/>
      <c r="N425" s="162"/>
      <c r="O425" s="80" t="s">
        <v>4</v>
      </c>
      <c r="P425" s="80"/>
      <c r="Q425" s="80"/>
      <c r="R425" s="97" t="str">
        <f t="shared" si="25"/>
        <v/>
      </c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8"/>
    </row>
    <row r="426" spans="1:29" ht="15" customHeight="1" x14ac:dyDescent="0.15">
      <c r="A426" s="77" t="s">
        <v>102</v>
      </c>
      <c r="B426" s="78"/>
      <c r="C426" s="78" t="s">
        <v>20</v>
      </c>
      <c r="D426" s="78"/>
      <c r="E426" s="79" t="s">
        <v>177</v>
      </c>
      <c r="F426" s="78"/>
      <c r="G426" s="78"/>
      <c r="H426" s="96" t="s">
        <v>195</v>
      </c>
      <c r="I426" s="92"/>
      <c r="J426" s="93"/>
      <c r="K426" s="96" t="s">
        <v>31</v>
      </c>
      <c r="L426" s="92"/>
      <c r="M426" s="92"/>
      <c r="N426" s="92"/>
      <c r="O426" s="93"/>
      <c r="P426" s="96" t="s">
        <v>34</v>
      </c>
      <c r="Q426" s="92"/>
      <c r="R426" s="92"/>
      <c r="S426" s="92"/>
      <c r="T426" s="92"/>
      <c r="U426" s="93"/>
      <c r="V426" s="96" t="s">
        <v>23</v>
      </c>
      <c r="W426" s="92"/>
      <c r="X426" s="92"/>
      <c r="Y426" s="92"/>
      <c r="Z426" s="92"/>
      <c r="AA426" s="92"/>
      <c r="AB426" s="92"/>
      <c r="AC426" s="164"/>
    </row>
    <row r="427" spans="1:29" ht="15" customHeight="1" x14ac:dyDescent="0.15">
      <c r="A427" s="77"/>
      <c r="B427" s="78"/>
      <c r="C427" s="78"/>
      <c r="D427" s="78"/>
      <c r="E427" s="78"/>
      <c r="F427" s="78"/>
      <c r="G427" s="78"/>
      <c r="H427" s="72" t="s">
        <v>16</v>
      </c>
      <c r="I427" s="72" t="s">
        <v>17</v>
      </c>
      <c r="J427" s="165" t="s">
        <v>18</v>
      </c>
      <c r="K427" s="74" t="s">
        <v>28</v>
      </c>
      <c r="L427" s="170" t="s">
        <v>19</v>
      </c>
      <c r="M427" s="171"/>
      <c r="N427" s="172"/>
      <c r="O427" s="85" t="s">
        <v>133</v>
      </c>
      <c r="P427" s="170" t="s">
        <v>21</v>
      </c>
      <c r="Q427" s="171"/>
      <c r="R427" s="172"/>
      <c r="S427" s="165" t="s">
        <v>132</v>
      </c>
      <c r="T427" s="74" t="s">
        <v>135</v>
      </c>
      <c r="U427" s="173" t="s">
        <v>149</v>
      </c>
      <c r="V427" s="81" t="s">
        <v>160</v>
      </c>
      <c r="W427" s="81" t="s">
        <v>139</v>
      </c>
      <c r="X427" s="81" t="s">
        <v>154</v>
      </c>
      <c r="Y427" s="81" t="s">
        <v>138</v>
      </c>
      <c r="Z427" s="81" t="s">
        <v>140</v>
      </c>
      <c r="AA427" s="85"/>
      <c r="AB427" s="85"/>
      <c r="AC427" s="86"/>
    </row>
    <row r="428" spans="1:29" ht="15" customHeight="1" x14ac:dyDescent="0.15">
      <c r="A428" s="77"/>
      <c r="B428" s="78"/>
      <c r="C428" s="78"/>
      <c r="D428" s="78"/>
      <c r="E428" s="78"/>
      <c r="F428" s="78"/>
      <c r="G428" s="78"/>
      <c r="H428" s="72"/>
      <c r="I428" s="72"/>
      <c r="J428" s="166"/>
      <c r="K428" s="168"/>
      <c r="L428" s="72" t="s">
        <v>25</v>
      </c>
      <c r="M428" s="81" t="s">
        <v>196</v>
      </c>
      <c r="N428" s="81" t="s">
        <v>197</v>
      </c>
      <c r="O428" s="85"/>
      <c r="P428" s="74" t="s">
        <v>26</v>
      </c>
      <c r="Q428" s="74" t="s">
        <v>131</v>
      </c>
      <c r="R428" s="181" t="s">
        <v>198</v>
      </c>
      <c r="S428" s="166"/>
      <c r="T428" s="168"/>
      <c r="U428" s="174"/>
      <c r="V428" s="175"/>
      <c r="W428" s="175"/>
      <c r="X428" s="175"/>
      <c r="Y428" s="175"/>
      <c r="Z428" s="175"/>
      <c r="AA428" s="85"/>
      <c r="AB428" s="85"/>
      <c r="AC428" s="86"/>
    </row>
    <row r="429" spans="1:29" ht="15" customHeight="1" x14ac:dyDescent="0.15">
      <c r="A429" s="77"/>
      <c r="B429" s="78"/>
      <c r="C429" s="78"/>
      <c r="D429" s="78"/>
      <c r="E429" s="78"/>
      <c r="F429" s="78"/>
      <c r="G429" s="78"/>
      <c r="H429" s="72"/>
      <c r="I429" s="72"/>
      <c r="J429" s="166"/>
      <c r="K429" s="168"/>
      <c r="L429" s="72"/>
      <c r="M429" s="175"/>
      <c r="N429" s="82"/>
      <c r="O429" s="85"/>
      <c r="P429" s="168"/>
      <c r="Q429" s="168"/>
      <c r="R429" s="182"/>
      <c r="S429" s="166"/>
      <c r="T429" s="168"/>
      <c r="U429" s="174"/>
      <c r="V429" s="175"/>
      <c r="W429" s="175"/>
      <c r="X429" s="175"/>
      <c r="Y429" s="175"/>
      <c r="Z429" s="175"/>
      <c r="AA429" s="85"/>
      <c r="AB429" s="85"/>
      <c r="AC429" s="86"/>
    </row>
    <row r="430" spans="1:29" ht="15" customHeight="1" x14ac:dyDescent="0.15">
      <c r="A430" s="77"/>
      <c r="B430" s="78"/>
      <c r="C430" s="78"/>
      <c r="D430" s="78"/>
      <c r="E430" s="78"/>
      <c r="F430" s="78"/>
      <c r="G430" s="78"/>
      <c r="H430" s="72"/>
      <c r="I430" s="72"/>
      <c r="J430" s="166"/>
      <c r="K430" s="168"/>
      <c r="L430" s="72"/>
      <c r="M430" s="175"/>
      <c r="N430" s="82"/>
      <c r="O430" s="85"/>
      <c r="P430" s="168"/>
      <c r="Q430" s="168"/>
      <c r="R430" s="182"/>
      <c r="S430" s="166"/>
      <c r="T430" s="168"/>
      <c r="U430" s="178" t="s">
        <v>141</v>
      </c>
      <c r="V430" s="175"/>
      <c r="W430" s="175"/>
      <c r="X430" s="175"/>
      <c r="Y430" s="175"/>
      <c r="Z430" s="175"/>
      <c r="AA430" s="85"/>
      <c r="AB430" s="85"/>
      <c r="AC430" s="86"/>
    </row>
    <row r="431" spans="1:29" ht="15" customHeight="1" x14ac:dyDescent="0.15">
      <c r="A431" s="77"/>
      <c r="B431" s="78"/>
      <c r="C431" s="78"/>
      <c r="D431" s="78"/>
      <c r="E431" s="78"/>
      <c r="F431" s="78"/>
      <c r="G431" s="78"/>
      <c r="H431" s="72"/>
      <c r="I431" s="72"/>
      <c r="J431" s="166"/>
      <c r="K431" s="168"/>
      <c r="L431" s="72"/>
      <c r="M431" s="175"/>
      <c r="N431" s="82"/>
      <c r="O431" s="85"/>
      <c r="P431" s="168"/>
      <c r="Q431" s="168"/>
      <c r="R431" s="182"/>
      <c r="S431" s="166"/>
      <c r="T431" s="168"/>
      <c r="U431" s="179"/>
      <c r="V431" s="175"/>
      <c r="W431" s="175"/>
      <c r="X431" s="175"/>
      <c r="Y431" s="175"/>
      <c r="Z431" s="175"/>
      <c r="AA431" s="85"/>
      <c r="AB431" s="85"/>
      <c r="AC431" s="86"/>
    </row>
    <row r="432" spans="1:29" ht="15" customHeight="1" x14ac:dyDescent="0.15">
      <c r="A432" s="77"/>
      <c r="B432" s="78"/>
      <c r="C432" s="78"/>
      <c r="D432" s="78"/>
      <c r="E432" s="78"/>
      <c r="F432" s="78"/>
      <c r="G432" s="78"/>
      <c r="H432" s="72"/>
      <c r="I432" s="72"/>
      <c r="J432" s="166"/>
      <c r="K432" s="168"/>
      <c r="L432" s="72"/>
      <c r="M432" s="175"/>
      <c r="N432" s="82"/>
      <c r="O432" s="85"/>
      <c r="P432" s="168"/>
      <c r="Q432" s="168"/>
      <c r="R432" s="182"/>
      <c r="S432" s="166"/>
      <c r="T432" s="168"/>
      <c r="U432" s="179"/>
      <c r="V432" s="175"/>
      <c r="W432" s="175"/>
      <c r="X432" s="175"/>
      <c r="Y432" s="175"/>
      <c r="Z432" s="175"/>
      <c r="AA432" s="85"/>
      <c r="AB432" s="85"/>
      <c r="AC432" s="86"/>
    </row>
    <row r="433" spans="1:29" ht="7.5" customHeight="1" x14ac:dyDescent="0.15">
      <c r="A433" s="77"/>
      <c r="B433" s="78"/>
      <c r="C433" s="78"/>
      <c r="D433" s="78"/>
      <c r="E433" s="78"/>
      <c r="F433" s="78"/>
      <c r="G433" s="78"/>
      <c r="H433" s="72"/>
      <c r="I433" s="72"/>
      <c r="J433" s="167"/>
      <c r="K433" s="169"/>
      <c r="L433" s="72"/>
      <c r="M433" s="176"/>
      <c r="N433" s="177"/>
      <c r="O433" s="85"/>
      <c r="P433" s="169"/>
      <c r="Q433" s="169"/>
      <c r="R433" s="183"/>
      <c r="S433" s="167"/>
      <c r="T433" s="169"/>
      <c r="U433" s="180"/>
      <c r="V433" s="176"/>
      <c r="W433" s="176"/>
      <c r="X433" s="176"/>
      <c r="Y433" s="176"/>
      <c r="Z433" s="176"/>
      <c r="AA433" s="85"/>
      <c r="AB433" s="85"/>
      <c r="AC433" s="86"/>
    </row>
    <row r="434" spans="1:29" ht="18" customHeight="1" x14ac:dyDescent="0.15">
      <c r="A434" s="70"/>
      <c r="B434" s="71"/>
      <c r="C434" s="62"/>
      <c r="D434" s="62"/>
      <c r="E434" s="15"/>
      <c r="F434" s="17" t="s">
        <v>24</v>
      </c>
      <c r="G434" s="16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9"/>
    </row>
    <row r="435" spans="1:29" ht="18" customHeight="1" x14ac:dyDescent="0.15">
      <c r="A435" s="70"/>
      <c r="B435" s="71"/>
      <c r="C435" s="62"/>
      <c r="D435" s="62"/>
      <c r="E435" s="15"/>
      <c r="F435" s="17" t="s">
        <v>24</v>
      </c>
      <c r="G435" s="16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9"/>
    </row>
    <row r="436" spans="1:29" ht="18" customHeight="1" x14ac:dyDescent="0.15">
      <c r="A436" s="70"/>
      <c r="B436" s="71"/>
      <c r="C436" s="62"/>
      <c r="D436" s="62"/>
      <c r="E436" s="15"/>
      <c r="F436" s="17" t="s">
        <v>24</v>
      </c>
      <c r="G436" s="16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9"/>
    </row>
    <row r="437" spans="1:29" ht="18" customHeight="1" x14ac:dyDescent="0.15">
      <c r="A437" s="70"/>
      <c r="B437" s="71"/>
      <c r="C437" s="62"/>
      <c r="D437" s="62"/>
      <c r="E437" s="15"/>
      <c r="F437" s="17" t="s">
        <v>24</v>
      </c>
      <c r="G437" s="16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9"/>
    </row>
    <row r="438" spans="1:29" ht="18" customHeight="1" x14ac:dyDescent="0.15">
      <c r="A438" s="70"/>
      <c r="B438" s="71"/>
      <c r="C438" s="62"/>
      <c r="D438" s="62"/>
      <c r="E438" s="15"/>
      <c r="F438" s="17" t="s">
        <v>24</v>
      </c>
      <c r="G438" s="16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9"/>
    </row>
    <row r="439" spans="1:29" ht="18" customHeight="1" x14ac:dyDescent="0.15">
      <c r="A439" s="70"/>
      <c r="B439" s="71"/>
      <c r="C439" s="62"/>
      <c r="D439" s="62"/>
      <c r="E439" s="15"/>
      <c r="F439" s="17" t="s">
        <v>24</v>
      </c>
      <c r="G439" s="16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9"/>
    </row>
    <row r="440" spans="1:29" ht="18" customHeight="1" x14ac:dyDescent="0.15">
      <c r="A440" s="70"/>
      <c r="B440" s="71"/>
      <c r="C440" s="62"/>
      <c r="D440" s="62"/>
      <c r="E440" s="15"/>
      <c r="F440" s="17" t="s">
        <v>24</v>
      </c>
      <c r="G440" s="16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9"/>
    </row>
    <row r="441" spans="1:29" ht="18" customHeight="1" x14ac:dyDescent="0.15">
      <c r="A441" s="70"/>
      <c r="B441" s="71"/>
      <c r="C441" s="62"/>
      <c r="D441" s="62"/>
      <c r="E441" s="15"/>
      <c r="F441" s="17" t="s">
        <v>24</v>
      </c>
      <c r="G441" s="16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9"/>
    </row>
    <row r="442" spans="1:29" ht="18" customHeight="1" x14ac:dyDescent="0.15">
      <c r="A442" s="70"/>
      <c r="B442" s="71"/>
      <c r="C442" s="62"/>
      <c r="D442" s="62"/>
      <c r="E442" s="15"/>
      <c r="F442" s="17" t="s">
        <v>24</v>
      </c>
      <c r="G442" s="16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9"/>
    </row>
    <row r="443" spans="1:29" ht="18" customHeight="1" x14ac:dyDescent="0.15">
      <c r="A443" s="70"/>
      <c r="B443" s="71"/>
      <c r="C443" s="62"/>
      <c r="D443" s="62"/>
      <c r="E443" s="15"/>
      <c r="F443" s="17" t="s">
        <v>24</v>
      </c>
      <c r="G443" s="16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9"/>
    </row>
    <row r="444" spans="1:29" ht="18" customHeight="1" x14ac:dyDescent="0.15">
      <c r="A444" s="61"/>
      <c r="B444" s="62"/>
      <c r="C444" s="62"/>
      <c r="D444" s="62"/>
      <c r="E444" s="15"/>
      <c r="F444" s="17" t="s">
        <v>24</v>
      </c>
      <c r="G444" s="16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9"/>
    </row>
    <row r="445" spans="1:29" ht="18" customHeight="1" x14ac:dyDescent="0.15">
      <c r="A445" s="61"/>
      <c r="B445" s="62"/>
      <c r="C445" s="62"/>
      <c r="D445" s="62"/>
      <c r="E445" s="15"/>
      <c r="F445" s="17" t="s">
        <v>24</v>
      </c>
      <c r="G445" s="16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9"/>
    </row>
    <row r="446" spans="1:29" ht="18" customHeight="1" x14ac:dyDescent="0.15">
      <c r="A446" s="61"/>
      <c r="B446" s="62"/>
      <c r="C446" s="62"/>
      <c r="D446" s="62"/>
      <c r="E446" s="15"/>
      <c r="F446" s="17" t="s">
        <v>24</v>
      </c>
      <c r="G446" s="16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9"/>
    </row>
    <row r="447" spans="1:29" ht="18" customHeight="1" x14ac:dyDescent="0.15">
      <c r="A447" s="61"/>
      <c r="B447" s="62"/>
      <c r="C447" s="62"/>
      <c r="D447" s="62"/>
      <c r="E447" s="15"/>
      <c r="F447" s="17" t="s">
        <v>24</v>
      </c>
      <c r="G447" s="16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9"/>
    </row>
    <row r="448" spans="1:29" ht="18" customHeight="1" x14ac:dyDescent="0.15">
      <c r="A448" s="61"/>
      <c r="B448" s="62"/>
      <c r="C448" s="62"/>
      <c r="D448" s="62"/>
      <c r="E448" s="15"/>
      <c r="F448" s="17" t="s">
        <v>24</v>
      </c>
      <c r="G448" s="16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9"/>
    </row>
    <row r="449" spans="1:29" ht="18" customHeight="1" x14ac:dyDescent="0.15">
      <c r="A449" s="61"/>
      <c r="B449" s="62"/>
      <c r="C449" s="62"/>
      <c r="D449" s="62"/>
      <c r="E449" s="15"/>
      <c r="F449" s="17" t="s">
        <v>24</v>
      </c>
      <c r="G449" s="16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9"/>
    </row>
    <row r="450" spans="1:29" ht="18" customHeight="1" x14ac:dyDescent="0.15">
      <c r="A450" s="61"/>
      <c r="B450" s="62"/>
      <c r="C450" s="62"/>
      <c r="D450" s="62"/>
      <c r="E450" s="15"/>
      <c r="F450" s="17" t="s">
        <v>24</v>
      </c>
      <c r="G450" s="16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9"/>
    </row>
    <row r="451" spans="1:29" ht="18" customHeight="1" x14ac:dyDescent="0.15">
      <c r="A451" s="61"/>
      <c r="B451" s="62"/>
      <c r="C451" s="62"/>
      <c r="D451" s="62"/>
      <c r="E451" s="15"/>
      <c r="F451" s="17" t="s">
        <v>24</v>
      </c>
      <c r="G451" s="16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9"/>
    </row>
    <row r="452" spans="1:29" ht="18" customHeight="1" x14ac:dyDescent="0.15">
      <c r="A452" s="61"/>
      <c r="B452" s="62"/>
      <c r="C452" s="62"/>
      <c r="D452" s="62"/>
      <c r="E452" s="15"/>
      <c r="F452" s="17" t="s">
        <v>24</v>
      </c>
      <c r="G452" s="16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9"/>
    </row>
    <row r="453" spans="1:29" ht="18" customHeight="1" x14ac:dyDescent="0.15">
      <c r="A453" s="61"/>
      <c r="B453" s="62"/>
      <c r="C453" s="62"/>
      <c r="D453" s="62"/>
      <c r="E453" s="15"/>
      <c r="F453" s="17" t="s">
        <v>24</v>
      </c>
      <c r="G453" s="16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9"/>
    </row>
    <row r="454" spans="1:29" ht="18" customHeight="1" x14ac:dyDescent="0.15">
      <c r="A454" s="63" t="s">
        <v>121</v>
      </c>
      <c r="B454" s="64"/>
      <c r="C454" s="65" t="str">
        <f>IF(COUNTA(C434:D453)&lt;&gt;0,COUNTA(C434:D453),"")</f>
        <v/>
      </c>
      <c r="D454" s="65"/>
      <c r="E454" s="65"/>
      <c r="F454" s="65"/>
      <c r="G454" s="65"/>
      <c r="H454" s="10" t="str">
        <f>IF(COUNTA(H434:H453)=0,"",COUNTA(H434:H453))</f>
        <v/>
      </c>
      <c r="I454" s="10" t="str">
        <f t="shared" ref="I454" si="27">IF(COUNTA(I434:I453)=0,"",COUNTA(I434:I453))</f>
        <v/>
      </c>
      <c r="J454" s="10" t="str">
        <f>IF(COUNTA(J434:J453)=0,"",COUNTA(J434:J453))</f>
        <v/>
      </c>
      <c r="K454" s="10" t="str">
        <f t="shared" ref="K454:AB454" si="28">IF(COUNTA(K434:K453)=0,"",COUNTA(K434:K453))</f>
        <v/>
      </c>
      <c r="L454" s="10" t="str">
        <f t="shared" si="28"/>
        <v/>
      </c>
      <c r="M454" s="10" t="str">
        <f t="shared" si="28"/>
        <v/>
      </c>
      <c r="N454" s="10" t="str">
        <f t="shared" si="28"/>
        <v/>
      </c>
      <c r="O454" s="10" t="str">
        <f t="shared" si="28"/>
        <v/>
      </c>
      <c r="P454" s="10" t="str">
        <f t="shared" si="28"/>
        <v/>
      </c>
      <c r="Q454" s="10" t="str">
        <f t="shared" si="28"/>
        <v/>
      </c>
      <c r="R454" s="10" t="str">
        <f t="shared" si="28"/>
        <v/>
      </c>
      <c r="S454" s="10" t="str">
        <f t="shared" si="28"/>
        <v/>
      </c>
      <c r="T454" s="10" t="str">
        <f t="shared" si="28"/>
        <v/>
      </c>
      <c r="U454" s="10" t="str">
        <f t="shared" si="28"/>
        <v/>
      </c>
      <c r="V454" s="10" t="str">
        <f t="shared" si="28"/>
        <v/>
      </c>
      <c r="W454" s="10" t="str">
        <f t="shared" si="28"/>
        <v/>
      </c>
      <c r="X454" s="10" t="str">
        <f t="shared" si="28"/>
        <v/>
      </c>
      <c r="Y454" s="10" t="str">
        <f t="shared" si="28"/>
        <v/>
      </c>
      <c r="Z454" s="10" t="str">
        <f t="shared" si="28"/>
        <v/>
      </c>
      <c r="AA454" s="10" t="str">
        <f t="shared" si="28"/>
        <v/>
      </c>
      <c r="AB454" s="10" t="str">
        <f t="shared" si="28"/>
        <v/>
      </c>
      <c r="AC454" s="21" t="str">
        <f>IF(COUNTA(AC434:AC453)=0,"",COUNTA(AC434:AC453))</f>
        <v/>
      </c>
    </row>
    <row r="455" spans="1:29" ht="15" customHeight="1" x14ac:dyDescent="0.15">
      <c r="A455" s="66" t="str">
        <f>IF(COUNTA(U434:U453)&lt;&gt;0,"基準拘束圧","")</f>
        <v/>
      </c>
      <c r="B455" s="67"/>
      <c r="C455" s="67"/>
      <c r="D455" s="68" t="str">
        <f>IF($D409&lt;&gt;"","(  "&amp;$D409&amp;"  )","")</f>
        <v>(  (  (  (  (  (  (  (  (  有効土被り圧  )  )  )  )  )  )  )  )  )</v>
      </c>
      <c r="E455" s="68"/>
      <c r="F455" s="68"/>
      <c r="G455" s="20"/>
      <c r="H455" s="67" t="s">
        <v>185</v>
      </c>
      <c r="I455" s="67"/>
      <c r="J455" s="8" t="s">
        <v>127</v>
      </c>
      <c r="K455" s="8" t="s">
        <v>116</v>
      </c>
      <c r="L455" s="69"/>
      <c r="M455" s="69"/>
      <c r="N455" s="69"/>
      <c r="O455" s="69"/>
      <c r="P455" s="69"/>
      <c r="Q455" s="69"/>
      <c r="R455" s="69"/>
      <c r="S455" s="8" t="s">
        <v>188</v>
      </c>
      <c r="T455" s="8" t="s">
        <v>117</v>
      </c>
      <c r="U455" s="8" t="s">
        <v>116</v>
      </c>
      <c r="V455" s="69"/>
      <c r="W455" s="69"/>
      <c r="X455" s="69"/>
      <c r="Y455" s="69"/>
      <c r="Z455" s="69"/>
      <c r="AA455" s="69"/>
      <c r="AB455" s="69"/>
      <c r="AC455" s="9" t="s">
        <v>15</v>
      </c>
    </row>
    <row r="456" spans="1:29" ht="15" customHeight="1" x14ac:dyDescent="0.15">
      <c r="A456" s="50" t="s">
        <v>192</v>
      </c>
      <c r="B456" s="51"/>
      <c r="C456" s="51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3"/>
    </row>
    <row r="457" spans="1:29" ht="15" customHeight="1" x14ac:dyDescent="0.15">
      <c r="A457" s="54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6"/>
    </row>
    <row r="458" spans="1:29" ht="15" customHeight="1" x14ac:dyDescent="0.15">
      <c r="A458" s="54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6"/>
    </row>
    <row r="459" spans="1:29" ht="15" customHeight="1" x14ac:dyDescent="0.15">
      <c r="A459" s="54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6"/>
    </row>
    <row r="460" spans="1:29" ht="15" customHeight="1" thickBot="1" x14ac:dyDescent="0.2">
      <c r="A460" s="57" t="s">
        <v>193</v>
      </c>
      <c r="B460" s="58"/>
      <c r="C460" s="58"/>
      <c r="D460" s="59" t="s">
        <v>205</v>
      </c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60"/>
    </row>
  </sheetData>
  <mergeCells count="1430">
    <mergeCell ref="F57:G57"/>
    <mergeCell ref="F103:G103"/>
    <mergeCell ref="F149:G149"/>
    <mergeCell ref="F195:G195"/>
    <mergeCell ref="F241:G241"/>
    <mergeCell ref="F287:G287"/>
    <mergeCell ref="F333:G333"/>
    <mergeCell ref="F379:G379"/>
    <mergeCell ref="F425:G425"/>
    <mergeCell ref="N3:Q3"/>
    <mergeCell ref="R3:AC3"/>
    <mergeCell ref="A4:C4"/>
    <mergeCell ref="D4:M4"/>
    <mergeCell ref="N4:Q4"/>
    <mergeCell ref="R4:V4"/>
    <mergeCell ref="X4:Y4"/>
    <mergeCell ref="AA4:AB4"/>
    <mergeCell ref="R10:S10"/>
    <mergeCell ref="T10:AC10"/>
    <mergeCell ref="R7:S7"/>
    <mergeCell ref="T7:AC7"/>
    <mergeCell ref="B8:C8"/>
    <mergeCell ref="D8:M8"/>
    <mergeCell ref="N8:N11"/>
    <mergeCell ref="O8:Q8"/>
    <mergeCell ref="R8:AC8"/>
    <mergeCell ref="B9:C9"/>
    <mergeCell ref="E9:G9"/>
    <mergeCell ref="H9:M9"/>
    <mergeCell ref="F11:G11"/>
    <mergeCell ref="A20:B20"/>
    <mergeCell ref="C20:D20"/>
    <mergeCell ref="A1:G1"/>
    <mergeCell ref="H1:Q1"/>
    <mergeCell ref="R1:AC1"/>
    <mergeCell ref="A2:C3"/>
    <mergeCell ref="D2:M2"/>
    <mergeCell ref="N2:Q2"/>
    <mergeCell ref="R2:V2"/>
    <mergeCell ref="X2:Y2"/>
    <mergeCell ref="AA2:AB2"/>
    <mergeCell ref="D3:M3"/>
    <mergeCell ref="A7:A10"/>
    <mergeCell ref="B7:C7"/>
    <mergeCell ref="D7:E7"/>
    <mergeCell ref="F7:I7"/>
    <mergeCell ref="J7:M7"/>
    <mergeCell ref="N7:Q7"/>
    <mergeCell ref="O9:Q9"/>
    <mergeCell ref="A5:C5"/>
    <mergeCell ref="D5:M5"/>
    <mergeCell ref="N5:Q5"/>
    <mergeCell ref="R5:S5"/>
    <mergeCell ref="T5:AB5"/>
    <mergeCell ref="A6:C6"/>
    <mergeCell ref="D6:M6"/>
    <mergeCell ref="N6:Q6"/>
    <mergeCell ref="R6:S6"/>
    <mergeCell ref="T6:AC6"/>
    <mergeCell ref="R9:AC9"/>
    <mergeCell ref="B10:C10"/>
    <mergeCell ref="E10:G10"/>
    <mergeCell ref="H10:M10"/>
    <mergeCell ref="O10:Q10"/>
    <mergeCell ref="AB13:AB19"/>
    <mergeCell ref="AC13:AC19"/>
    <mergeCell ref="L14:L19"/>
    <mergeCell ref="Q14:Q19"/>
    <mergeCell ref="R14:R19"/>
    <mergeCell ref="X13:X19"/>
    <mergeCell ref="AA13:AA19"/>
    <mergeCell ref="H13:H19"/>
    <mergeCell ref="I13:I19"/>
    <mergeCell ref="O13:O19"/>
    <mergeCell ref="A11:C11"/>
    <mergeCell ref="H11:M11"/>
    <mergeCell ref="O11:Q11"/>
    <mergeCell ref="R11:AC11"/>
    <mergeCell ref="A12:B19"/>
    <mergeCell ref="C12:D19"/>
    <mergeCell ref="E12:G19"/>
    <mergeCell ref="H12:J12"/>
    <mergeCell ref="A27:B27"/>
    <mergeCell ref="C27:D27"/>
    <mergeCell ref="A28:B28"/>
    <mergeCell ref="C28:D28"/>
    <mergeCell ref="A29:B29"/>
    <mergeCell ref="C29:D29"/>
    <mergeCell ref="A24:B24"/>
    <mergeCell ref="C24:D24"/>
    <mergeCell ref="A25:B25"/>
    <mergeCell ref="C25:D25"/>
    <mergeCell ref="A26:B26"/>
    <mergeCell ref="C26:D26"/>
    <mergeCell ref="A21:B21"/>
    <mergeCell ref="C21:D21"/>
    <mergeCell ref="A22:B22"/>
    <mergeCell ref="C22:D22"/>
    <mergeCell ref="A23:B23"/>
    <mergeCell ref="C23:D23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46:C46"/>
    <mergeCell ref="D46:AC46"/>
    <mergeCell ref="A47:G47"/>
    <mergeCell ref="H47:Q47"/>
    <mergeCell ref="R47:AC47"/>
    <mergeCell ref="H41:I41"/>
    <mergeCell ref="L41:R41"/>
    <mergeCell ref="V41:AB41"/>
    <mergeCell ref="A42:C42"/>
    <mergeCell ref="D42:AC42"/>
    <mergeCell ref="A43:AC43"/>
    <mergeCell ref="A39:B39"/>
    <mergeCell ref="C39:D39"/>
    <mergeCell ref="A40:B40"/>
    <mergeCell ref="C40:G40"/>
    <mergeCell ref="A41:C41"/>
    <mergeCell ref="D41:F41"/>
    <mergeCell ref="A51:C51"/>
    <mergeCell ref="D51:M51"/>
    <mergeCell ref="N51:Q51"/>
    <mergeCell ref="R51:S51"/>
    <mergeCell ref="T51:AB51"/>
    <mergeCell ref="A52:C52"/>
    <mergeCell ref="D52:M52"/>
    <mergeCell ref="N52:Q52"/>
    <mergeCell ref="R52:S52"/>
    <mergeCell ref="T52:AC52"/>
    <mergeCell ref="A50:C50"/>
    <mergeCell ref="D50:M50"/>
    <mergeCell ref="N50:Q50"/>
    <mergeCell ref="R50:V50"/>
    <mergeCell ref="X50:Y50"/>
    <mergeCell ref="AA50:AB50"/>
    <mergeCell ref="A48:C49"/>
    <mergeCell ref="D48:M48"/>
    <mergeCell ref="N48:Q48"/>
    <mergeCell ref="R48:V48"/>
    <mergeCell ref="X48:Y48"/>
    <mergeCell ref="AA48:AB48"/>
    <mergeCell ref="D49:M49"/>
    <mergeCell ref="N49:Q49"/>
    <mergeCell ref="R49:AC49"/>
    <mergeCell ref="A57:C57"/>
    <mergeCell ref="H57:M57"/>
    <mergeCell ref="O57:Q57"/>
    <mergeCell ref="R57:AC57"/>
    <mergeCell ref="A58:B65"/>
    <mergeCell ref="C58:D65"/>
    <mergeCell ref="E58:G65"/>
    <mergeCell ref="R55:AC55"/>
    <mergeCell ref="B56:C56"/>
    <mergeCell ref="E56:G56"/>
    <mergeCell ref="H56:M56"/>
    <mergeCell ref="O56:Q56"/>
    <mergeCell ref="R56:S56"/>
    <mergeCell ref="T56:AC56"/>
    <mergeCell ref="R53:S53"/>
    <mergeCell ref="T53:AC53"/>
    <mergeCell ref="B54:C54"/>
    <mergeCell ref="D54:M54"/>
    <mergeCell ref="N54:N57"/>
    <mergeCell ref="O54:Q54"/>
    <mergeCell ref="R54:AC54"/>
    <mergeCell ref="B55:C55"/>
    <mergeCell ref="E55:G55"/>
    <mergeCell ref="H55:M55"/>
    <mergeCell ref="A53:A56"/>
    <mergeCell ref="B53:C53"/>
    <mergeCell ref="D53:E53"/>
    <mergeCell ref="F53:I53"/>
    <mergeCell ref="J53:M53"/>
    <mergeCell ref="N53:Q53"/>
    <mergeCell ref="O55:Q55"/>
    <mergeCell ref="H58:J58"/>
    <mergeCell ref="A70:B70"/>
    <mergeCell ref="C70:D70"/>
    <mergeCell ref="A71:B71"/>
    <mergeCell ref="C71:D71"/>
    <mergeCell ref="A72:B72"/>
    <mergeCell ref="C72:D72"/>
    <mergeCell ref="A67:B67"/>
    <mergeCell ref="C67:D67"/>
    <mergeCell ref="A68:B68"/>
    <mergeCell ref="C68:D68"/>
    <mergeCell ref="A69:B69"/>
    <mergeCell ref="C69:D69"/>
    <mergeCell ref="A66:B66"/>
    <mergeCell ref="C66:D66"/>
    <mergeCell ref="T59:T65"/>
    <mergeCell ref="U59:U61"/>
    <mergeCell ref="V59:V65"/>
    <mergeCell ref="L60:L65"/>
    <mergeCell ref="Q60:Q65"/>
    <mergeCell ref="R60:R65"/>
    <mergeCell ref="H59:H65"/>
    <mergeCell ref="I59:I65"/>
    <mergeCell ref="O59:O65"/>
    <mergeCell ref="P60:P65"/>
    <mergeCell ref="U62:U65"/>
    <mergeCell ref="A79:B79"/>
    <mergeCell ref="C79:D79"/>
    <mergeCell ref="A80:B80"/>
    <mergeCell ref="C80:D80"/>
    <mergeCell ref="A81:B81"/>
    <mergeCell ref="C81:D81"/>
    <mergeCell ref="A76:B76"/>
    <mergeCell ref="C76:D76"/>
    <mergeCell ref="A77:B77"/>
    <mergeCell ref="C77:D77"/>
    <mergeCell ref="A78:B78"/>
    <mergeCell ref="C78:D78"/>
    <mergeCell ref="A73:B73"/>
    <mergeCell ref="C73:D73"/>
    <mergeCell ref="A74:B74"/>
    <mergeCell ref="C74:D74"/>
    <mergeCell ref="A75:B75"/>
    <mergeCell ref="C75:D75"/>
    <mergeCell ref="H87:I87"/>
    <mergeCell ref="L87:R87"/>
    <mergeCell ref="V87:AB87"/>
    <mergeCell ref="A88:C88"/>
    <mergeCell ref="D88:AC88"/>
    <mergeCell ref="A89:AC89"/>
    <mergeCell ref="A85:B85"/>
    <mergeCell ref="C85:D85"/>
    <mergeCell ref="A86:B86"/>
    <mergeCell ref="C86:G86"/>
    <mergeCell ref="A87:C87"/>
    <mergeCell ref="D87:F87"/>
    <mergeCell ref="A82:B82"/>
    <mergeCell ref="C82:D82"/>
    <mergeCell ref="A83:B83"/>
    <mergeCell ref="C83:D83"/>
    <mergeCell ref="A84:B84"/>
    <mergeCell ref="C84:D84"/>
    <mergeCell ref="A96:C96"/>
    <mergeCell ref="D96:M96"/>
    <mergeCell ref="N96:Q96"/>
    <mergeCell ref="R96:V96"/>
    <mergeCell ref="X96:Y96"/>
    <mergeCell ref="AA96:AB96"/>
    <mergeCell ref="A94:C95"/>
    <mergeCell ref="D94:M94"/>
    <mergeCell ref="N94:Q94"/>
    <mergeCell ref="R94:V94"/>
    <mergeCell ref="X94:Y94"/>
    <mergeCell ref="AA94:AB94"/>
    <mergeCell ref="D95:M95"/>
    <mergeCell ref="N95:Q95"/>
    <mergeCell ref="R95:AC95"/>
    <mergeCell ref="A90:AC90"/>
    <mergeCell ref="A91:AC91"/>
    <mergeCell ref="A92:C92"/>
    <mergeCell ref="D92:AC92"/>
    <mergeCell ref="A93:G93"/>
    <mergeCell ref="H93:Q93"/>
    <mergeCell ref="R93:AC93"/>
    <mergeCell ref="A97:C97"/>
    <mergeCell ref="D97:M97"/>
    <mergeCell ref="N97:Q97"/>
    <mergeCell ref="R97:S97"/>
    <mergeCell ref="T97:AB97"/>
    <mergeCell ref="A98:C98"/>
    <mergeCell ref="D98:M98"/>
    <mergeCell ref="N98:Q98"/>
    <mergeCell ref="R98:S98"/>
    <mergeCell ref="T98:AC98"/>
    <mergeCell ref="R101:AC101"/>
    <mergeCell ref="B102:C102"/>
    <mergeCell ref="E102:G102"/>
    <mergeCell ref="H102:M102"/>
    <mergeCell ref="O102:Q102"/>
    <mergeCell ref="R102:S102"/>
    <mergeCell ref="T102:AC102"/>
    <mergeCell ref="R99:S99"/>
    <mergeCell ref="T99:AC99"/>
    <mergeCell ref="B100:C100"/>
    <mergeCell ref="D100:M100"/>
    <mergeCell ref="N100:N103"/>
    <mergeCell ref="O100:Q100"/>
    <mergeCell ref="R100:AC100"/>
    <mergeCell ref="B101:C101"/>
    <mergeCell ref="E101:G101"/>
    <mergeCell ref="H101:M101"/>
    <mergeCell ref="A99:A102"/>
    <mergeCell ref="B99:C99"/>
    <mergeCell ref="D99:E99"/>
    <mergeCell ref="F99:I99"/>
    <mergeCell ref="J99:M99"/>
    <mergeCell ref="AB105:AB111"/>
    <mergeCell ref="AC105:AC111"/>
    <mergeCell ref="L106:L111"/>
    <mergeCell ref="Q106:Q111"/>
    <mergeCell ref="R106:R111"/>
    <mergeCell ref="X105:X111"/>
    <mergeCell ref="AA105:AA111"/>
    <mergeCell ref="H105:H111"/>
    <mergeCell ref="I105:I111"/>
    <mergeCell ref="O105:O111"/>
    <mergeCell ref="A103:C103"/>
    <mergeCell ref="H103:M103"/>
    <mergeCell ref="O103:Q103"/>
    <mergeCell ref="R103:AC103"/>
    <mergeCell ref="A104:B111"/>
    <mergeCell ref="C104:D111"/>
    <mergeCell ref="E104:G111"/>
    <mergeCell ref="V104:AC104"/>
    <mergeCell ref="H104:J104"/>
    <mergeCell ref="K104:O104"/>
    <mergeCell ref="P104:U104"/>
    <mergeCell ref="Z105:Z111"/>
    <mergeCell ref="N99:Q99"/>
    <mergeCell ref="O101:Q101"/>
    <mergeCell ref="A116:B116"/>
    <mergeCell ref="C116:D116"/>
    <mergeCell ref="A117:B117"/>
    <mergeCell ref="C117:D117"/>
    <mergeCell ref="A118:B118"/>
    <mergeCell ref="C118:D118"/>
    <mergeCell ref="A113:B113"/>
    <mergeCell ref="C113:D113"/>
    <mergeCell ref="A114:B114"/>
    <mergeCell ref="C114:D114"/>
    <mergeCell ref="A115:B115"/>
    <mergeCell ref="C115:D115"/>
    <mergeCell ref="A112:B112"/>
    <mergeCell ref="C112:D112"/>
    <mergeCell ref="Y105:Y111"/>
    <mergeCell ref="M106:M111"/>
    <mergeCell ref="N106:N111"/>
    <mergeCell ref="P106:P111"/>
    <mergeCell ref="U108:U111"/>
    <mergeCell ref="J105:J111"/>
    <mergeCell ref="K105:K111"/>
    <mergeCell ref="L105:N105"/>
    <mergeCell ref="P105:R105"/>
    <mergeCell ref="S105:S111"/>
    <mergeCell ref="T105:T111"/>
    <mergeCell ref="U105:U107"/>
    <mergeCell ref="V105:V111"/>
    <mergeCell ref="W105:W111"/>
    <mergeCell ref="A125:B125"/>
    <mergeCell ref="C125:D125"/>
    <mergeCell ref="A126:B126"/>
    <mergeCell ref="C126:D126"/>
    <mergeCell ref="A127:B127"/>
    <mergeCell ref="C127:D127"/>
    <mergeCell ref="A122:B122"/>
    <mergeCell ref="C122:D122"/>
    <mergeCell ref="A123:B123"/>
    <mergeCell ref="C123:D123"/>
    <mergeCell ref="A124:B124"/>
    <mergeCell ref="C124:D124"/>
    <mergeCell ref="A119:B119"/>
    <mergeCell ref="C119:D119"/>
    <mergeCell ref="A120:B120"/>
    <mergeCell ref="C120:D120"/>
    <mergeCell ref="A121:B121"/>
    <mergeCell ref="C121:D121"/>
    <mergeCell ref="L133:R133"/>
    <mergeCell ref="V133:AB133"/>
    <mergeCell ref="A134:C134"/>
    <mergeCell ref="D134:AC134"/>
    <mergeCell ref="A135:AC135"/>
    <mergeCell ref="A131:B131"/>
    <mergeCell ref="C131:D131"/>
    <mergeCell ref="A132:B132"/>
    <mergeCell ref="C132:G132"/>
    <mergeCell ref="A133:C133"/>
    <mergeCell ref="D133:F133"/>
    <mergeCell ref="A128:B128"/>
    <mergeCell ref="C128:D128"/>
    <mergeCell ref="A129:B129"/>
    <mergeCell ref="C129:D129"/>
    <mergeCell ref="A130:B130"/>
    <mergeCell ref="C130:D130"/>
    <mergeCell ref="A143:C143"/>
    <mergeCell ref="D143:M143"/>
    <mergeCell ref="N143:Q143"/>
    <mergeCell ref="R143:S143"/>
    <mergeCell ref="T143:AB143"/>
    <mergeCell ref="A144:C144"/>
    <mergeCell ref="D144:M144"/>
    <mergeCell ref="N144:Q144"/>
    <mergeCell ref="R144:S144"/>
    <mergeCell ref="T144:AC144"/>
    <mergeCell ref="A142:C142"/>
    <mergeCell ref="D142:M142"/>
    <mergeCell ref="N142:Q142"/>
    <mergeCell ref="R142:V142"/>
    <mergeCell ref="X142:Y142"/>
    <mergeCell ref="AA142:AB142"/>
    <mergeCell ref="A140:C141"/>
    <mergeCell ref="D140:M140"/>
    <mergeCell ref="N140:Q140"/>
    <mergeCell ref="R140:V140"/>
    <mergeCell ref="X140:Y140"/>
    <mergeCell ref="AA140:AB140"/>
    <mergeCell ref="D141:M141"/>
    <mergeCell ref="N141:Q141"/>
    <mergeCell ref="R141:AC141"/>
    <mergeCell ref="B148:C148"/>
    <mergeCell ref="E148:G148"/>
    <mergeCell ref="H148:M148"/>
    <mergeCell ref="O148:Q148"/>
    <mergeCell ref="R148:S148"/>
    <mergeCell ref="T148:AC148"/>
    <mergeCell ref="R145:S145"/>
    <mergeCell ref="T145:AC145"/>
    <mergeCell ref="B146:C146"/>
    <mergeCell ref="D146:M146"/>
    <mergeCell ref="N146:N149"/>
    <mergeCell ref="O146:Q146"/>
    <mergeCell ref="R146:AC146"/>
    <mergeCell ref="B147:C147"/>
    <mergeCell ref="E147:G147"/>
    <mergeCell ref="H147:M147"/>
    <mergeCell ref="A145:A148"/>
    <mergeCell ref="B145:C145"/>
    <mergeCell ref="D145:E145"/>
    <mergeCell ref="F145:I145"/>
    <mergeCell ref="J145:M145"/>
    <mergeCell ref="N145:Q145"/>
    <mergeCell ref="O147:Q147"/>
    <mergeCell ref="R147:AC147"/>
    <mergeCell ref="P151:R151"/>
    <mergeCell ref="AB151:AB157"/>
    <mergeCell ref="AC151:AC157"/>
    <mergeCell ref="L152:L157"/>
    <mergeCell ref="Q152:Q157"/>
    <mergeCell ref="R152:R157"/>
    <mergeCell ref="X151:X157"/>
    <mergeCell ref="AA151:AA157"/>
    <mergeCell ref="Z151:Z157"/>
    <mergeCell ref="H151:H157"/>
    <mergeCell ref="I151:I157"/>
    <mergeCell ref="O151:O157"/>
    <mergeCell ref="A149:C149"/>
    <mergeCell ref="H149:M149"/>
    <mergeCell ref="O149:Q149"/>
    <mergeCell ref="R149:AC149"/>
    <mergeCell ref="A150:B157"/>
    <mergeCell ref="C150:D157"/>
    <mergeCell ref="E150:G157"/>
    <mergeCell ref="H150:J150"/>
    <mergeCell ref="K150:O150"/>
    <mergeCell ref="P150:U150"/>
    <mergeCell ref="V150:AC150"/>
    <mergeCell ref="T151:T157"/>
    <mergeCell ref="U151:U153"/>
    <mergeCell ref="V151:V157"/>
    <mergeCell ref="W151:W157"/>
    <mergeCell ref="Y151:Y157"/>
    <mergeCell ref="A162:B162"/>
    <mergeCell ref="C162:D162"/>
    <mergeCell ref="A163:B163"/>
    <mergeCell ref="C163:D163"/>
    <mergeCell ref="A164:B164"/>
    <mergeCell ref="C164:D164"/>
    <mergeCell ref="A159:B159"/>
    <mergeCell ref="C159:D159"/>
    <mergeCell ref="A160:B160"/>
    <mergeCell ref="C160:D160"/>
    <mergeCell ref="A161:B161"/>
    <mergeCell ref="C161:D161"/>
    <mergeCell ref="A158:B158"/>
    <mergeCell ref="C158:D158"/>
    <mergeCell ref="J151:J157"/>
    <mergeCell ref="K151:K157"/>
    <mergeCell ref="L151:N151"/>
    <mergeCell ref="A171:B171"/>
    <mergeCell ref="C171:D171"/>
    <mergeCell ref="A172:B172"/>
    <mergeCell ref="C172:D172"/>
    <mergeCell ref="A173:B173"/>
    <mergeCell ref="C173:D173"/>
    <mergeCell ref="A168:B168"/>
    <mergeCell ref="C168:D168"/>
    <mergeCell ref="A169:B169"/>
    <mergeCell ref="C169:D169"/>
    <mergeCell ref="A170:B170"/>
    <mergeCell ref="C170:D170"/>
    <mergeCell ref="A165:B165"/>
    <mergeCell ref="C165:D165"/>
    <mergeCell ref="A166:B166"/>
    <mergeCell ref="C166:D166"/>
    <mergeCell ref="A167:B167"/>
    <mergeCell ref="C167:D167"/>
    <mergeCell ref="H179:I179"/>
    <mergeCell ref="L179:R179"/>
    <mergeCell ref="V179:AB179"/>
    <mergeCell ref="A180:C180"/>
    <mergeCell ref="D180:AC180"/>
    <mergeCell ref="A181:AC181"/>
    <mergeCell ref="A177:B177"/>
    <mergeCell ref="C177:D177"/>
    <mergeCell ref="A178:B178"/>
    <mergeCell ref="C178:G178"/>
    <mergeCell ref="A179:C179"/>
    <mergeCell ref="D179:F179"/>
    <mergeCell ref="A174:B174"/>
    <mergeCell ref="C174:D174"/>
    <mergeCell ref="A175:B175"/>
    <mergeCell ref="C175:D175"/>
    <mergeCell ref="A176:B176"/>
    <mergeCell ref="C176:D176"/>
    <mergeCell ref="A188:C188"/>
    <mergeCell ref="D188:M188"/>
    <mergeCell ref="N188:Q188"/>
    <mergeCell ref="R188:V188"/>
    <mergeCell ref="X188:Y188"/>
    <mergeCell ref="AA188:AB188"/>
    <mergeCell ref="A186:C187"/>
    <mergeCell ref="D186:M186"/>
    <mergeCell ref="N186:Q186"/>
    <mergeCell ref="R186:V186"/>
    <mergeCell ref="X186:Y186"/>
    <mergeCell ref="AA186:AB186"/>
    <mergeCell ref="D187:M187"/>
    <mergeCell ref="N187:Q187"/>
    <mergeCell ref="R187:AC187"/>
    <mergeCell ref="A182:AC182"/>
    <mergeCell ref="A183:AC183"/>
    <mergeCell ref="A184:C184"/>
    <mergeCell ref="D184:AC184"/>
    <mergeCell ref="A185:G185"/>
    <mergeCell ref="H185:Q185"/>
    <mergeCell ref="R185:AC185"/>
    <mergeCell ref="A189:C189"/>
    <mergeCell ref="D189:M189"/>
    <mergeCell ref="N189:Q189"/>
    <mergeCell ref="R189:S189"/>
    <mergeCell ref="T189:AB189"/>
    <mergeCell ref="A190:C190"/>
    <mergeCell ref="D190:M190"/>
    <mergeCell ref="N190:Q190"/>
    <mergeCell ref="R190:S190"/>
    <mergeCell ref="T190:AC190"/>
    <mergeCell ref="R193:AC193"/>
    <mergeCell ref="B194:C194"/>
    <mergeCell ref="E194:G194"/>
    <mergeCell ref="H194:M194"/>
    <mergeCell ref="O194:Q194"/>
    <mergeCell ref="R194:S194"/>
    <mergeCell ref="T194:AC194"/>
    <mergeCell ref="R191:S191"/>
    <mergeCell ref="T191:AC191"/>
    <mergeCell ref="B192:C192"/>
    <mergeCell ref="D192:M192"/>
    <mergeCell ref="N192:N195"/>
    <mergeCell ref="O192:Q192"/>
    <mergeCell ref="R192:AC192"/>
    <mergeCell ref="B193:C193"/>
    <mergeCell ref="E193:G193"/>
    <mergeCell ref="H193:M193"/>
    <mergeCell ref="A191:A194"/>
    <mergeCell ref="B191:C191"/>
    <mergeCell ref="D191:E191"/>
    <mergeCell ref="F191:I191"/>
    <mergeCell ref="J191:M191"/>
    <mergeCell ref="Y197:Y203"/>
    <mergeCell ref="Z197:Z203"/>
    <mergeCell ref="M198:M203"/>
    <mergeCell ref="N198:N203"/>
    <mergeCell ref="AB197:AB203"/>
    <mergeCell ref="AC197:AC203"/>
    <mergeCell ref="L198:L203"/>
    <mergeCell ref="Q198:Q203"/>
    <mergeCell ref="R198:R203"/>
    <mergeCell ref="X197:X203"/>
    <mergeCell ref="AA197:AA203"/>
    <mergeCell ref="H197:H203"/>
    <mergeCell ref="I197:I203"/>
    <mergeCell ref="O197:O203"/>
    <mergeCell ref="A195:C195"/>
    <mergeCell ref="H195:M195"/>
    <mergeCell ref="O195:Q195"/>
    <mergeCell ref="R195:AC195"/>
    <mergeCell ref="A196:B203"/>
    <mergeCell ref="C196:D203"/>
    <mergeCell ref="E196:G203"/>
    <mergeCell ref="N191:Q191"/>
    <mergeCell ref="O193:Q193"/>
    <mergeCell ref="A211:B211"/>
    <mergeCell ref="C211:D211"/>
    <mergeCell ref="A212:B212"/>
    <mergeCell ref="C212:D212"/>
    <mergeCell ref="A213:B213"/>
    <mergeCell ref="C213:D213"/>
    <mergeCell ref="A208:B208"/>
    <mergeCell ref="C208:D208"/>
    <mergeCell ref="A209:B209"/>
    <mergeCell ref="C209:D209"/>
    <mergeCell ref="A210:B210"/>
    <mergeCell ref="C210:D210"/>
    <mergeCell ref="A205:B205"/>
    <mergeCell ref="C205:D205"/>
    <mergeCell ref="A206:B206"/>
    <mergeCell ref="C206:D206"/>
    <mergeCell ref="A207:B207"/>
    <mergeCell ref="C207:D207"/>
    <mergeCell ref="A204:B204"/>
    <mergeCell ref="C204:D204"/>
    <mergeCell ref="A220:B220"/>
    <mergeCell ref="C220:D220"/>
    <mergeCell ref="A221:B221"/>
    <mergeCell ref="C221:D221"/>
    <mergeCell ref="A222:B222"/>
    <mergeCell ref="C222:D222"/>
    <mergeCell ref="A217:B217"/>
    <mergeCell ref="C217:D217"/>
    <mergeCell ref="A218:B218"/>
    <mergeCell ref="C218:D218"/>
    <mergeCell ref="A219:B219"/>
    <mergeCell ref="C219:D219"/>
    <mergeCell ref="A214:B214"/>
    <mergeCell ref="C214:D214"/>
    <mergeCell ref="A215:B215"/>
    <mergeCell ref="C215:D215"/>
    <mergeCell ref="A216:B216"/>
    <mergeCell ref="C216:D216"/>
    <mergeCell ref="A230:C230"/>
    <mergeCell ref="D230:AC230"/>
    <mergeCell ref="A231:G231"/>
    <mergeCell ref="H231:Q231"/>
    <mergeCell ref="R231:AC231"/>
    <mergeCell ref="H225:I225"/>
    <mergeCell ref="L225:R225"/>
    <mergeCell ref="V225:AB225"/>
    <mergeCell ref="A226:C226"/>
    <mergeCell ref="D226:AC226"/>
    <mergeCell ref="A227:AC227"/>
    <mergeCell ref="A223:B223"/>
    <mergeCell ref="C223:D223"/>
    <mergeCell ref="A224:B224"/>
    <mergeCell ref="C224:G224"/>
    <mergeCell ref="A225:C225"/>
    <mergeCell ref="D225:F225"/>
    <mergeCell ref="A228:AC228"/>
    <mergeCell ref="A229:AC229"/>
    <mergeCell ref="A235:C235"/>
    <mergeCell ref="D235:M235"/>
    <mergeCell ref="N235:Q235"/>
    <mergeCell ref="R235:S235"/>
    <mergeCell ref="T235:AB235"/>
    <mergeCell ref="A236:C236"/>
    <mergeCell ref="D236:M236"/>
    <mergeCell ref="N236:Q236"/>
    <mergeCell ref="R236:S236"/>
    <mergeCell ref="T236:AC236"/>
    <mergeCell ref="A234:C234"/>
    <mergeCell ref="D234:M234"/>
    <mergeCell ref="N234:Q234"/>
    <mergeCell ref="R234:V234"/>
    <mergeCell ref="X234:Y234"/>
    <mergeCell ref="AA234:AB234"/>
    <mergeCell ref="A232:C233"/>
    <mergeCell ref="D232:M232"/>
    <mergeCell ref="N232:Q232"/>
    <mergeCell ref="R232:V232"/>
    <mergeCell ref="X232:Y232"/>
    <mergeCell ref="AA232:AB232"/>
    <mergeCell ref="D233:M233"/>
    <mergeCell ref="N233:Q233"/>
    <mergeCell ref="R233:AC233"/>
    <mergeCell ref="A241:C241"/>
    <mergeCell ref="H241:M241"/>
    <mergeCell ref="O241:Q241"/>
    <mergeCell ref="R241:AC241"/>
    <mergeCell ref="A242:B249"/>
    <mergeCell ref="C242:D249"/>
    <mergeCell ref="E242:G249"/>
    <mergeCell ref="B240:C240"/>
    <mergeCell ref="E240:G240"/>
    <mergeCell ref="H240:M240"/>
    <mergeCell ref="O240:Q240"/>
    <mergeCell ref="R240:S240"/>
    <mergeCell ref="T240:AC240"/>
    <mergeCell ref="R237:S237"/>
    <mergeCell ref="T237:AC237"/>
    <mergeCell ref="B238:C238"/>
    <mergeCell ref="D238:M238"/>
    <mergeCell ref="N238:N241"/>
    <mergeCell ref="O238:Q238"/>
    <mergeCell ref="R238:AC238"/>
    <mergeCell ref="B239:C239"/>
    <mergeCell ref="E239:G239"/>
    <mergeCell ref="H239:M239"/>
    <mergeCell ref="A237:A240"/>
    <mergeCell ref="B237:C237"/>
    <mergeCell ref="D237:E237"/>
    <mergeCell ref="F237:I237"/>
    <mergeCell ref="J237:M237"/>
    <mergeCell ref="N237:Q237"/>
    <mergeCell ref="O239:Q239"/>
    <mergeCell ref="R239:AC239"/>
    <mergeCell ref="A251:B251"/>
    <mergeCell ref="C251:D251"/>
    <mergeCell ref="A252:B252"/>
    <mergeCell ref="C252:D252"/>
    <mergeCell ref="A253:B253"/>
    <mergeCell ref="C253:D253"/>
    <mergeCell ref="A250:B250"/>
    <mergeCell ref="C250:D250"/>
    <mergeCell ref="J243:J249"/>
    <mergeCell ref="K243:K249"/>
    <mergeCell ref="L243:N243"/>
    <mergeCell ref="P243:R243"/>
    <mergeCell ref="AB243:AB249"/>
    <mergeCell ref="AC243:AC249"/>
    <mergeCell ref="L244:L249"/>
    <mergeCell ref="Q244:Q249"/>
    <mergeCell ref="R244:R249"/>
    <mergeCell ref="X243:X249"/>
    <mergeCell ref="AA243:AA249"/>
    <mergeCell ref="Z243:Z249"/>
    <mergeCell ref="H243:H249"/>
    <mergeCell ref="I243:I249"/>
    <mergeCell ref="O243:O249"/>
    <mergeCell ref="A260:B260"/>
    <mergeCell ref="C260:D260"/>
    <mergeCell ref="A261:B261"/>
    <mergeCell ref="C261:D261"/>
    <mergeCell ref="A262:B262"/>
    <mergeCell ref="C262:D262"/>
    <mergeCell ref="A257:B257"/>
    <mergeCell ref="C257:D257"/>
    <mergeCell ref="A258:B258"/>
    <mergeCell ref="C258:D258"/>
    <mergeCell ref="A259:B259"/>
    <mergeCell ref="C259:D259"/>
    <mergeCell ref="A254:B254"/>
    <mergeCell ref="C254:D254"/>
    <mergeCell ref="A255:B255"/>
    <mergeCell ref="C255:D255"/>
    <mergeCell ref="A256:B256"/>
    <mergeCell ref="C256:D256"/>
    <mergeCell ref="A269:B269"/>
    <mergeCell ref="C269:D269"/>
    <mergeCell ref="A270:B270"/>
    <mergeCell ref="C270:G270"/>
    <mergeCell ref="A271:C271"/>
    <mergeCell ref="D271:F271"/>
    <mergeCell ref="A266:B266"/>
    <mergeCell ref="C266:D266"/>
    <mergeCell ref="A267:B267"/>
    <mergeCell ref="C267:D267"/>
    <mergeCell ref="A268:B268"/>
    <mergeCell ref="C268:D268"/>
    <mergeCell ref="A263:B263"/>
    <mergeCell ref="C263:D263"/>
    <mergeCell ref="A264:B264"/>
    <mergeCell ref="C264:D264"/>
    <mergeCell ref="A265:B265"/>
    <mergeCell ref="C265:D265"/>
    <mergeCell ref="A280:C280"/>
    <mergeCell ref="D280:M280"/>
    <mergeCell ref="N280:Q280"/>
    <mergeCell ref="R280:V280"/>
    <mergeCell ref="X280:Y280"/>
    <mergeCell ref="AA280:AB280"/>
    <mergeCell ref="A278:C279"/>
    <mergeCell ref="D278:M278"/>
    <mergeCell ref="N278:Q278"/>
    <mergeCell ref="R278:V278"/>
    <mergeCell ref="X278:Y278"/>
    <mergeCell ref="AA278:AB278"/>
    <mergeCell ref="D279:M279"/>
    <mergeCell ref="N279:Q279"/>
    <mergeCell ref="R279:AC279"/>
    <mergeCell ref="L271:R271"/>
    <mergeCell ref="V271:AB271"/>
    <mergeCell ref="A272:C272"/>
    <mergeCell ref="D272:AC272"/>
    <mergeCell ref="A273:AC273"/>
    <mergeCell ref="T283:AC283"/>
    <mergeCell ref="B284:C284"/>
    <mergeCell ref="D284:M284"/>
    <mergeCell ref="N284:N287"/>
    <mergeCell ref="O284:Q284"/>
    <mergeCell ref="R284:AC284"/>
    <mergeCell ref="B285:C285"/>
    <mergeCell ref="E285:G285"/>
    <mergeCell ref="H285:M285"/>
    <mergeCell ref="A283:A286"/>
    <mergeCell ref="B283:C283"/>
    <mergeCell ref="D283:E283"/>
    <mergeCell ref="F283:I283"/>
    <mergeCell ref="J283:M283"/>
    <mergeCell ref="N283:Q283"/>
    <mergeCell ref="O285:Q285"/>
    <mergeCell ref="A281:C281"/>
    <mergeCell ref="D281:M281"/>
    <mergeCell ref="N281:Q281"/>
    <mergeCell ref="R281:S281"/>
    <mergeCell ref="T281:AB281"/>
    <mergeCell ref="A282:C282"/>
    <mergeCell ref="D282:M282"/>
    <mergeCell ref="N282:Q282"/>
    <mergeCell ref="R282:S282"/>
    <mergeCell ref="T282:AC282"/>
    <mergeCell ref="A296:B296"/>
    <mergeCell ref="C296:D296"/>
    <mergeCell ref="Y289:Y295"/>
    <mergeCell ref="Z289:Z295"/>
    <mergeCell ref="M290:M295"/>
    <mergeCell ref="N290:N295"/>
    <mergeCell ref="AB289:AB295"/>
    <mergeCell ref="AC289:AC295"/>
    <mergeCell ref="L290:L295"/>
    <mergeCell ref="Q290:Q295"/>
    <mergeCell ref="R290:R295"/>
    <mergeCell ref="X289:X295"/>
    <mergeCell ref="AA289:AA295"/>
    <mergeCell ref="H289:H295"/>
    <mergeCell ref="I289:I295"/>
    <mergeCell ref="O289:O295"/>
    <mergeCell ref="A287:C287"/>
    <mergeCell ref="H287:M287"/>
    <mergeCell ref="O287:Q287"/>
    <mergeCell ref="R287:AC287"/>
    <mergeCell ref="A288:B295"/>
    <mergeCell ref="C288:D295"/>
    <mergeCell ref="E288:G295"/>
    <mergeCell ref="V288:AC288"/>
    <mergeCell ref="J289:J295"/>
    <mergeCell ref="K289:K295"/>
    <mergeCell ref="L289:N289"/>
    <mergeCell ref="P289:R289"/>
    <mergeCell ref="S289:S295"/>
    <mergeCell ref="T289:T295"/>
    <mergeCell ref="U289:U291"/>
    <mergeCell ref="V289:V295"/>
    <mergeCell ref="A303:B303"/>
    <mergeCell ref="C303:D303"/>
    <mergeCell ref="A304:B304"/>
    <mergeCell ref="C304:D304"/>
    <mergeCell ref="A305:B305"/>
    <mergeCell ref="C305:D305"/>
    <mergeCell ref="A300:B300"/>
    <mergeCell ref="C300:D300"/>
    <mergeCell ref="A301:B301"/>
    <mergeCell ref="C301:D301"/>
    <mergeCell ref="A302:B302"/>
    <mergeCell ref="C302:D302"/>
    <mergeCell ref="A297:B297"/>
    <mergeCell ref="C297:D297"/>
    <mergeCell ref="A298:B298"/>
    <mergeCell ref="C298:D298"/>
    <mergeCell ref="A299:B299"/>
    <mergeCell ref="C299:D299"/>
    <mergeCell ref="A312:B312"/>
    <mergeCell ref="C312:D312"/>
    <mergeCell ref="A313:B313"/>
    <mergeCell ref="C313:D313"/>
    <mergeCell ref="A314:B314"/>
    <mergeCell ref="C314:D314"/>
    <mergeCell ref="A309:B309"/>
    <mergeCell ref="C309:D309"/>
    <mergeCell ref="A310:B310"/>
    <mergeCell ref="C310:D310"/>
    <mergeCell ref="A311:B311"/>
    <mergeCell ref="C311:D311"/>
    <mergeCell ref="A306:B306"/>
    <mergeCell ref="C306:D306"/>
    <mergeCell ref="A307:B307"/>
    <mergeCell ref="C307:D307"/>
    <mergeCell ref="A308:B308"/>
    <mergeCell ref="C308:D308"/>
    <mergeCell ref="A320:AC320"/>
    <mergeCell ref="A321:AC321"/>
    <mergeCell ref="A322:C322"/>
    <mergeCell ref="D322:AC322"/>
    <mergeCell ref="A323:G323"/>
    <mergeCell ref="H323:Q323"/>
    <mergeCell ref="R323:AC323"/>
    <mergeCell ref="H317:I317"/>
    <mergeCell ref="L317:R317"/>
    <mergeCell ref="V317:AB317"/>
    <mergeCell ref="A318:C318"/>
    <mergeCell ref="D318:AC318"/>
    <mergeCell ref="A319:AC319"/>
    <mergeCell ref="A315:B315"/>
    <mergeCell ref="C315:D315"/>
    <mergeCell ref="A316:B316"/>
    <mergeCell ref="C316:G316"/>
    <mergeCell ref="A317:C317"/>
    <mergeCell ref="D317:F317"/>
    <mergeCell ref="A327:C327"/>
    <mergeCell ref="D327:M327"/>
    <mergeCell ref="N327:Q327"/>
    <mergeCell ref="R327:S327"/>
    <mergeCell ref="T327:AB327"/>
    <mergeCell ref="A328:C328"/>
    <mergeCell ref="D328:M328"/>
    <mergeCell ref="N328:Q328"/>
    <mergeCell ref="R328:S328"/>
    <mergeCell ref="T328:AC328"/>
    <mergeCell ref="A326:C326"/>
    <mergeCell ref="D326:M326"/>
    <mergeCell ref="N326:Q326"/>
    <mergeCell ref="R326:V326"/>
    <mergeCell ref="X326:Y326"/>
    <mergeCell ref="AA326:AB326"/>
    <mergeCell ref="A324:C325"/>
    <mergeCell ref="D324:M324"/>
    <mergeCell ref="N324:Q324"/>
    <mergeCell ref="R324:V324"/>
    <mergeCell ref="X324:Y324"/>
    <mergeCell ref="AA324:AB324"/>
    <mergeCell ref="D325:M325"/>
    <mergeCell ref="N325:Q325"/>
    <mergeCell ref="R325:AC325"/>
    <mergeCell ref="A333:C333"/>
    <mergeCell ref="H333:M333"/>
    <mergeCell ref="O333:Q333"/>
    <mergeCell ref="R333:AC333"/>
    <mergeCell ref="A334:B341"/>
    <mergeCell ref="C334:D341"/>
    <mergeCell ref="E334:G341"/>
    <mergeCell ref="R331:AC331"/>
    <mergeCell ref="B332:C332"/>
    <mergeCell ref="E332:G332"/>
    <mergeCell ref="H332:M332"/>
    <mergeCell ref="O332:Q332"/>
    <mergeCell ref="R332:S332"/>
    <mergeCell ref="T332:AC332"/>
    <mergeCell ref="R329:S329"/>
    <mergeCell ref="T329:AC329"/>
    <mergeCell ref="B330:C330"/>
    <mergeCell ref="D330:M330"/>
    <mergeCell ref="N330:N333"/>
    <mergeCell ref="O330:Q330"/>
    <mergeCell ref="R330:AC330"/>
    <mergeCell ref="B331:C331"/>
    <mergeCell ref="E331:G331"/>
    <mergeCell ref="H331:M331"/>
    <mergeCell ref="A329:A332"/>
    <mergeCell ref="B329:C329"/>
    <mergeCell ref="D329:E329"/>
    <mergeCell ref="F329:I329"/>
    <mergeCell ref="J329:M329"/>
    <mergeCell ref="N329:Q329"/>
    <mergeCell ref="O331:Q331"/>
    <mergeCell ref="Y335:Y341"/>
    <mergeCell ref="A342:B342"/>
    <mergeCell ref="C342:D342"/>
    <mergeCell ref="J335:J341"/>
    <mergeCell ref="K335:K341"/>
    <mergeCell ref="L335:N335"/>
    <mergeCell ref="P335:R335"/>
    <mergeCell ref="AB335:AB341"/>
    <mergeCell ref="AC335:AC341"/>
    <mergeCell ref="L336:L341"/>
    <mergeCell ref="Q336:Q341"/>
    <mergeCell ref="R336:R341"/>
    <mergeCell ref="X335:X341"/>
    <mergeCell ref="AA335:AA341"/>
    <mergeCell ref="Z335:Z341"/>
    <mergeCell ref="H335:H341"/>
    <mergeCell ref="I335:I341"/>
    <mergeCell ref="O335:O341"/>
    <mergeCell ref="M336:M341"/>
    <mergeCell ref="N336:N341"/>
    <mergeCell ref="P336:P341"/>
    <mergeCell ref="U338:U341"/>
    <mergeCell ref="S335:S341"/>
    <mergeCell ref="T335:T341"/>
    <mergeCell ref="U335:U337"/>
    <mergeCell ref="V335:V341"/>
    <mergeCell ref="W335:W341"/>
    <mergeCell ref="A349:B349"/>
    <mergeCell ref="C349:D349"/>
    <mergeCell ref="A350:B350"/>
    <mergeCell ref="C350:D350"/>
    <mergeCell ref="A351:B351"/>
    <mergeCell ref="C351:D351"/>
    <mergeCell ref="A346:B346"/>
    <mergeCell ref="C346:D346"/>
    <mergeCell ref="A347:B347"/>
    <mergeCell ref="C347:D347"/>
    <mergeCell ref="A348:B348"/>
    <mergeCell ref="C348:D348"/>
    <mergeCell ref="A343:B343"/>
    <mergeCell ref="C343:D343"/>
    <mergeCell ref="A344:B344"/>
    <mergeCell ref="C344:D344"/>
    <mergeCell ref="A345:B345"/>
    <mergeCell ref="C345:D345"/>
    <mergeCell ref="A358:B358"/>
    <mergeCell ref="C358:D358"/>
    <mergeCell ref="A359:B359"/>
    <mergeCell ref="C359:D359"/>
    <mergeCell ref="A360:B360"/>
    <mergeCell ref="C360:D360"/>
    <mergeCell ref="A355:B355"/>
    <mergeCell ref="C355:D355"/>
    <mergeCell ref="A356:B356"/>
    <mergeCell ref="C356:D356"/>
    <mergeCell ref="A357:B357"/>
    <mergeCell ref="C357:D357"/>
    <mergeCell ref="A352:B352"/>
    <mergeCell ref="C352:D352"/>
    <mergeCell ref="A353:B353"/>
    <mergeCell ref="C353:D353"/>
    <mergeCell ref="A354:B354"/>
    <mergeCell ref="C354:D354"/>
    <mergeCell ref="X372:Y372"/>
    <mergeCell ref="AA372:AB372"/>
    <mergeCell ref="A370:C371"/>
    <mergeCell ref="D370:M370"/>
    <mergeCell ref="N370:Q370"/>
    <mergeCell ref="R370:V370"/>
    <mergeCell ref="X370:Y370"/>
    <mergeCell ref="AA370:AB370"/>
    <mergeCell ref="D371:M371"/>
    <mergeCell ref="N371:Q371"/>
    <mergeCell ref="R371:AC371"/>
    <mergeCell ref="A365:AC365"/>
    <mergeCell ref="A361:B361"/>
    <mergeCell ref="C361:D361"/>
    <mergeCell ref="A362:B362"/>
    <mergeCell ref="C362:G362"/>
    <mergeCell ref="A363:C363"/>
    <mergeCell ref="D363:F363"/>
    <mergeCell ref="A379:C379"/>
    <mergeCell ref="H379:M379"/>
    <mergeCell ref="O379:Q379"/>
    <mergeCell ref="R379:AC379"/>
    <mergeCell ref="A380:B387"/>
    <mergeCell ref="C380:D387"/>
    <mergeCell ref="E380:G387"/>
    <mergeCell ref="H380:J380"/>
    <mergeCell ref="K380:O380"/>
    <mergeCell ref="P380:U380"/>
    <mergeCell ref="B378:C378"/>
    <mergeCell ref="E378:G378"/>
    <mergeCell ref="H378:M378"/>
    <mergeCell ref="O378:Q378"/>
    <mergeCell ref="R378:S378"/>
    <mergeCell ref="T378:AC378"/>
    <mergeCell ref="R375:S375"/>
    <mergeCell ref="T375:AC375"/>
    <mergeCell ref="B376:C376"/>
    <mergeCell ref="D376:M376"/>
    <mergeCell ref="N376:N379"/>
    <mergeCell ref="O376:Q376"/>
    <mergeCell ref="R376:AC376"/>
    <mergeCell ref="B377:C377"/>
    <mergeCell ref="E377:G377"/>
    <mergeCell ref="H377:M377"/>
    <mergeCell ref="A375:A378"/>
    <mergeCell ref="B375:C375"/>
    <mergeCell ref="D375:E375"/>
    <mergeCell ref="F375:I375"/>
    <mergeCell ref="J375:M375"/>
    <mergeCell ref="N375:Q375"/>
    <mergeCell ref="A388:B388"/>
    <mergeCell ref="C388:D388"/>
    <mergeCell ref="Y381:Y387"/>
    <mergeCell ref="Z381:Z387"/>
    <mergeCell ref="M382:M387"/>
    <mergeCell ref="N382:N387"/>
    <mergeCell ref="P382:P387"/>
    <mergeCell ref="U384:U387"/>
    <mergeCell ref="AB381:AB387"/>
    <mergeCell ref="AC381:AC387"/>
    <mergeCell ref="L382:L387"/>
    <mergeCell ref="Q382:Q387"/>
    <mergeCell ref="R382:R387"/>
    <mergeCell ref="X381:X387"/>
    <mergeCell ref="AA381:AA387"/>
    <mergeCell ref="H381:H387"/>
    <mergeCell ref="I381:I387"/>
    <mergeCell ref="O381:O387"/>
    <mergeCell ref="A395:B395"/>
    <mergeCell ref="C395:D395"/>
    <mergeCell ref="A396:B396"/>
    <mergeCell ref="C396:D396"/>
    <mergeCell ref="A397:B397"/>
    <mergeCell ref="C397:D397"/>
    <mergeCell ref="A392:B392"/>
    <mergeCell ref="C392:D392"/>
    <mergeCell ref="A393:B393"/>
    <mergeCell ref="C393:D393"/>
    <mergeCell ref="A394:B394"/>
    <mergeCell ref="C394:D394"/>
    <mergeCell ref="A389:B389"/>
    <mergeCell ref="C389:D389"/>
    <mergeCell ref="A390:B390"/>
    <mergeCell ref="C390:D390"/>
    <mergeCell ref="A391:B391"/>
    <mergeCell ref="C391:D391"/>
    <mergeCell ref="A404:B404"/>
    <mergeCell ref="C404:D404"/>
    <mergeCell ref="A405:B405"/>
    <mergeCell ref="C405:D405"/>
    <mergeCell ref="A406:B406"/>
    <mergeCell ref="C406:D406"/>
    <mergeCell ref="A401:B401"/>
    <mergeCell ref="C401:D401"/>
    <mergeCell ref="A402:B402"/>
    <mergeCell ref="C402:D402"/>
    <mergeCell ref="A403:B403"/>
    <mergeCell ref="C403:D403"/>
    <mergeCell ref="A398:B398"/>
    <mergeCell ref="C398:D398"/>
    <mergeCell ref="A399:B399"/>
    <mergeCell ref="C399:D399"/>
    <mergeCell ref="A400:B400"/>
    <mergeCell ref="C400:D400"/>
    <mergeCell ref="A416:C417"/>
    <mergeCell ref="D416:M416"/>
    <mergeCell ref="N416:Q416"/>
    <mergeCell ref="R416:V416"/>
    <mergeCell ref="X416:Y416"/>
    <mergeCell ref="AA416:AB416"/>
    <mergeCell ref="D417:M417"/>
    <mergeCell ref="N417:Q417"/>
    <mergeCell ref="R417:AC417"/>
    <mergeCell ref="R415:AC415"/>
    <mergeCell ref="H409:I409"/>
    <mergeCell ref="L409:R409"/>
    <mergeCell ref="V409:AB409"/>
    <mergeCell ref="A410:C410"/>
    <mergeCell ref="D410:AC410"/>
    <mergeCell ref="A411:AC411"/>
    <mergeCell ref="A407:B407"/>
    <mergeCell ref="C407:D407"/>
    <mergeCell ref="A408:B408"/>
    <mergeCell ref="C408:G408"/>
    <mergeCell ref="A409:C409"/>
    <mergeCell ref="D409:F409"/>
    <mergeCell ref="R419:S419"/>
    <mergeCell ref="T419:AB419"/>
    <mergeCell ref="A420:C420"/>
    <mergeCell ref="D420:M420"/>
    <mergeCell ref="N420:Q420"/>
    <mergeCell ref="R420:S420"/>
    <mergeCell ref="T420:AC420"/>
    <mergeCell ref="A418:C418"/>
    <mergeCell ref="D418:M418"/>
    <mergeCell ref="N418:Q418"/>
    <mergeCell ref="R418:V418"/>
    <mergeCell ref="X418:Y418"/>
    <mergeCell ref="AA418:AB418"/>
    <mergeCell ref="R424:S424"/>
    <mergeCell ref="T424:AC424"/>
    <mergeCell ref="R421:S421"/>
    <mergeCell ref="T421:AC421"/>
    <mergeCell ref="B422:C422"/>
    <mergeCell ref="D422:M422"/>
    <mergeCell ref="N422:N425"/>
    <mergeCell ref="O422:Q422"/>
    <mergeCell ref="R422:AC422"/>
    <mergeCell ref="B423:C423"/>
    <mergeCell ref="E423:G423"/>
    <mergeCell ref="H423:M423"/>
    <mergeCell ref="A421:A424"/>
    <mergeCell ref="B421:C421"/>
    <mergeCell ref="D421:E421"/>
    <mergeCell ref="L427:N427"/>
    <mergeCell ref="P427:R427"/>
    <mergeCell ref="AB427:AB433"/>
    <mergeCell ref="H426:J426"/>
    <mergeCell ref="K426:O426"/>
    <mergeCell ref="P426:U426"/>
    <mergeCell ref="V426:AC426"/>
    <mergeCell ref="A426:B433"/>
    <mergeCell ref="C426:D433"/>
    <mergeCell ref="E426:G433"/>
    <mergeCell ref="Y427:Y433"/>
    <mergeCell ref="AC427:AC433"/>
    <mergeCell ref="L428:L433"/>
    <mergeCell ref="Q428:Q433"/>
    <mergeCell ref="R428:R433"/>
    <mergeCell ref="X427:X433"/>
    <mergeCell ref="AA427:AA433"/>
    <mergeCell ref="Z427:Z433"/>
    <mergeCell ref="H427:H433"/>
    <mergeCell ref="I427:I433"/>
    <mergeCell ref="O427:O433"/>
    <mergeCell ref="M428:M433"/>
    <mergeCell ref="N428:N433"/>
    <mergeCell ref="P428:P433"/>
    <mergeCell ref="U430:U433"/>
    <mergeCell ref="S427:S433"/>
    <mergeCell ref="T427:T433"/>
    <mergeCell ref="U427:U429"/>
    <mergeCell ref="V427:V433"/>
    <mergeCell ref="W427:W433"/>
    <mergeCell ref="C449:D449"/>
    <mergeCell ref="A444:B444"/>
    <mergeCell ref="C444:D444"/>
    <mergeCell ref="A445:B445"/>
    <mergeCell ref="C445:D445"/>
    <mergeCell ref="A446:B446"/>
    <mergeCell ref="C446:D446"/>
    <mergeCell ref="A441:B441"/>
    <mergeCell ref="C441:D441"/>
    <mergeCell ref="A442:B442"/>
    <mergeCell ref="C442:D442"/>
    <mergeCell ref="A443:B443"/>
    <mergeCell ref="C443:D443"/>
    <mergeCell ref="A438:B438"/>
    <mergeCell ref="C438:D438"/>
    <mergeCell ref="A439:B439"/>
    <mergeCell ref="C439:D439"/>
    <mergeCell ref="A440:B440"/>
    <mergeCell ref="C440:D440"/>
    <mergeCell ref="A435:B435"/>
    <mergeCell ref="C435:D435"/>
    <mergeCell ref="A436:B436"/>
    <mergeCell ref="C436:D436"/>
    <mergeCell ref="A437:B437"/>
    <mergeCell ref="C437:D437"/>
    <mergeCell ref="A434:B434"/>
    <mergeCell ref="C434:D434"/>
    <mergeCell ref="J427:J433"/>
    <mergeCell ref="K427:K433"/>
    <mergeCell ref="A458:AC458"/>
    <mergeCell ref="A459:AC459"/>
    <mergeCell ref="A460:C460"/>
    <mergeCell ref="D460:AC460"/>
    <mergeCell ref="J13:J19"/>
    <mergeCell ref="K13:K19"/>
    <mergeCell ref="L13:N13"/>
    <mergeCell ref="M14:M19"/>
    <mergeCell ref="N14:N19"/>
    <mergeCell ref="H455:I455"/>
    <mergeCell ref="L455:R455"/>
    <mergeCell ref="V455:AB455"/>
    <mergeCell ref="A456:C456"/>
    <mergeCell ref="D456:AC456"/>
    <mergeCell ref="A457:AC457"/>
    <mergeCell ref="A453:B453"/>
    <mergeCell ref="C453:D453"/>
    <mergeCell ref="A454:B454"/>
    <mergeCell ref="C454:G454"/>
    <mergeCell ref="A455:C455"/>
    <mergeCell ref="D455:F455"/>
    <mergeCell ref="A450:B450"/>
    <mergeCell ref="C450:D450"/>
    <mergeCell ref="A451:B451"/>
    <mergeCell ref="C451:D451"/>
    <mergeCell ref="A452:B452"/>
    <mergeCell ref="C452:D452"/>
    <mergeCell ref="A447:B447"/>
    <mergeCell ref="C447:D447"/>
    <mergeCell ref="A448:B448"/>
    <mergeCell ref="C448:D448"/>
    <mergeCell ref="A449:B449"/>
    <mergeCell ref="K58:O58"/>
    <mergeCell ref="P58:U58"/>
    <mergeCell ref="V58:AC58"/>
    <mergeCell ref="J59:J65"/>
    <mergeCell ref="K59:K65"/>
    <mergeCell ref="L59:N59"/>
    <mergeCell ref="P59:R59"/>
    <mergeCell ref="S59:S65"/>
    <mergeCell ref="P12:U12"/>
    <mergeCell ref="V12:AC12"/>
    <mergeCell ref="V13:V19"/>
    <mergeCell ref="W13:W19"/>
    <mergeCell ref="Y13:Y19"/>
    <mergeCell ref="Z13:Z19"/>
    <mergeCell ref="K12:O12"/>
    <mergeCell ref="P14:P19"/>
    <mergeCell ref="P13:R13"/>
    <mergeCell ref="S13:S19"/>
    <mergeCell ref="T13:T19"/>
    <mergeCell ref="U13:U15"/>
    <mergeCell ref="U16:U19"/>
    <mergeCell ref="W59:W65"/>
    <mergeCell ref="AB59:AB65"/>
    <mergeCell ref="AC59:AC65"/>
    <mergeCell ref="X59:X65"/>
    <mergeCell ref="AA59:AA65"/>
    <mergeCell ref="Y59:Y65"/>
    <mergeCell ref="Z59:Z65"/>
    <mergeCell ref="A44:AC44"/>
    <mergeCell ref="A45:AC45"/>
    <mergeCell ref="M60:M65"/>
    <mergeCell ref="N60:N65"/>
    <mergeCell ref="A136:AC136"/>
    <mergeCell ref="A137:AC137"/>
    <mergeCell ref="A138:C138"/>
    <mergeCell ref="D138:AC138"/>
    <mergeCell ref="A139:G139"/>
    <mergeCell ref="H139:Q139"/>
    <mergeCell ref="R139:AC139"/>
    <mergeCell ref="H133:I133"/>
    <mergeCell ref="P198:P203"/>
    <mergeCell ref="U200:U203"/>
    <mergeCell ref="H242:J242"/>
    <mergeCell ref="K242:O242"/>
    <mergeCell ref="P242:U242"/>
    <mergeCell ref="V242:AC242"/>
    <mergeCell ref="V196:AC196"/>
    <mergeCell ref="J197:J203"/>
    <mergeCell ref="K197:K203"/>
    <mergeCell ref="L197:N197"/>
    <mergeCell ref="P197:R197"/>
    <mergeCell ref="S197:S203"/>
    <mergeCell ref="T197:T203"/>
    <mergeCell ref="U197:U199"/>
    <mergeCell ref="V197:V203"/>
    <mergeCell ref="W197:W203"/>
    <mergeCell ref="M152:M157"/>
    <mergeCell ref="N152:N157"/>
    <mergeCell ref="P152:P157"/>
    <mergeCell ref="U154:U157"/>
    <mergeCell ref="H196:J196"/>
    <mergeCell ref="K196:O196"/>
    <mergeCell ref="P196:U196"/>
    <mergeCell ref="S151:S157"/>
    <mergeCell ref="W289:W295"/>
    <mergeCell ref="M244:M249"/>
    <mergeCell ref="N244:N249"/>
    <mergeCell ref="P244:P249"/>
    <mergeCell ref="U246:U249"/>
    <mergeCell ref="H288:J288"/>
    <mergeCell ref="K288:O288"/>
    <mergeCell ref="P288:U288"/>
    <mergeCell ref="S243:S249"/>
    <mergeCell ref="T243:T249"/>
    <mergeCell ref="U243:U245"/>
    <mergeCell ref="V243:V249"/>
    <mergeCell ref="W243:W249"/>
    <mergeCell ref="Y243:Y249"/>
    <mergeCell ref="R285:AC285"/>
    <mergeCell ref="A274:AC274"/>
    <mergeCell ref="A275:AC275"/>
    <mergeCell ref="A276:C276"/>
    <mergeCell ref="D276:AC276"/>
    <mergeCell ref="A277:G277"/>
    <mergeCell ref="H277:Q277"/>
    <mergeCell ref="R277:AC277"/>
    <mergeCell ref="H271:I271"/>
    <mergeCell ref="P290:P295"/>
    <mergeCell ref="U292:U295"/>
    <mergeCell ref="B286:C286"/>
    <mergeCell ref="E286:G286"/>
    <mergeCell ref="H286:M286"/>
    <mergeCell ref="O286:Q286"/>
    <mergeCell ref="R286:S286"/>
    <mergeCell ref="T286:AC286"/>
    <mergeCell ref="R283:S283"/>
    <mergeCell ref="H334:J334"/>
    <mergeCell ref="K334:O334"/>
    <mergeCell ref="P334:U334"/>
    <mergeCell ref="V334:AC334"/>
    <mergeCell ref="R377:AC377"/>
    <mergeCell ref="A366:AC366"/>
    <mergeCell ref="A367:AC367"/>
    <mergeCell ref="A368:C368"/>
    <mergeCell ref="D368:AC368"/>
    <mergeCell ref="A369:G369"/>
    <mergeCell ref="H369:Q369"/>
    <mergeCell ref="R369:AC369"/>
    <mergeCell ref="H363:I363"/>
    <mergeCell ref="L363:R363"/>
    <mergeCell ref="V363:AB363"/>
    <mergeCell ref="A364:C364"/>
    <mergeCell ref="D364:AC364"/>
    <mergeCell ref="O377:Q377"/>
    <mergeCell ref="A373:C373"/>
    <mergeCell ref="D373:M373"/>
    <mergeCell ref="N373:Q373"/>
    <mergeCell ref="R373:S373"/>
    <mergeCell ref="T373:AB373"/>
    <mergeCell ref="A374:C374"/>
    <mergeCell ref="D374:M374"/>
    <mergeCell ref="N374:Q374"/>
    <mergeCell ref="R374:S374"/>
    <mergeCell ref="T374:AC374"/>
    <mergeCell ref="A372:C372"/>
    <mergeCell ref="D372:M372"/>
    <mergeCell ref="N372:Q372"/>
    <mergeCell ref="R372:V372"/>
    <mergeCell ref="V380:AC380"/>
    <mergeCell ref="J381:J387"/>
    <mergeCell ref="K381:K387"/>
    <mergeCell ref="L381:N381"/>
    <mergeCell ref="P381:R381"/>
    <mergeCell ref="S381:S387"/>
    <mergeCell ref="T381:T387"/>
    <mergeCell ref="U381:U383"/>
    <mergeCell ref="V381:V387"/>
    <mergeCell ref="W381:W387"/>
    <mergeCell ref="A412:AC412"/>
    <mergeCell ref="A413:AC413"/>
    <mergeCell ref="A414:C414"/>
    <mergeCell ref="D414:AC414"/>
    <mergeCell ref="A415:G415"/>
    <mergeCell ref="H415:Q415"/>
    <mergeCell ref="A425:C425"/>
    <mergeCell ref="H425:M425"/>
    <mergeCell ref="O425:Q425"/>
    <mergeCell ref="R425:AC425"/>
    <mergeCell ref="R423:AC423"/>
    <mergeCell ref="B424:C424"/>
    <mergeCell ref="E424:G424"/>
    <mergeCell ref="H424:M424"/>
    <mergeCell ref="O424:Q424"/>
    <mergeCell ref="F421:I421"/>
    <mergeCell ref="J421:M421"/>
    <mergeCell ref="N421:Q421"/>
    <mergeCell ref="O423:Q423"/>
    <mergeCell ref="A419:C419"/>
    <mergeCell ref="D419:M419"/>
    <mergeCell ref="N419:Q419"/>
  </mergeCells>
  <phoneticPr fontId="1"/>
  <conditionalFormatting sqref="D2">
    <cfRule type="expression" dxfId="356" priority="474">
      <formula>$D$2=""</formula>
    </cfRule>
  </conditionalFormatting>
  <conditionalFormatting sqref="D9:D11">
    <cfRule type="containsBlanks" dxfId="355" priority="442">
      <formula>LEN(TRIM(D9))=0</formula>
    </cfRule>
  </conditionalFormatting>
  <conditionalFormatting sqref="D48">
    <cfRule type="expression" dxfId="354" priority="380">
      <formula>$D$2=""</formula>
    </cfRule>
  </conditionalFormatting>
  <conditionalFormatting sqref="D55:D57">
    <cfRule type="containsBlanks" dxfId="353" priority="350">
      <formula>LEN(TRIM(D55))=0</formula>
    </cfRule>
  </conditionalFormatting>
  <conditionalFormatting sqref="D94">
    <cfRule type="expression" dxfId="352" priority="791">
      <formula>$D$2=""</formula>
    </cfRule>
  </conditionalFormatting>
  <conditionalFormatting sqref="D101:D103">
    <cfRule type="containsBlanks" dxfId="351" priority="759">
      <formula>LEN(TRIM(D101))=0</formula>
    </cfRule>
  </conditionalFormatting>
  <conditionalFormatting sqref="D140">
    <cfRule type="expression" dxfId="350" priority="755">
      <formula>$D$2=""</formula>
    </cfRule>
  </conditionalFormatting>
  <conditionalFormatting sqref="D147:D149">
    <cfRule type="containsBlanks" dxfId="349" priority="723">
      <formula>LEN(TRIM(D147))=0</formula>
    </cfRule>
  </conditionalFormatting>
  <conditionalFormatting sqref="D186">
    <cfRule type="expression" dxfId="348" priority="719">
      <formula>$D$2=""</formula>
    </cfRule>
  </conditionalFormatting>
  <conditionalFormatting sqref="D193:D195">
    <cfRule type="containsBlanks" dxfId="347" priority="687">
      <formula>LEN(TRIM(D193))=0</formula>
    </cfRule>
  </conditionalFormatting>
  <conditionalFormatting sqref="D232">
    <cfRule type="expression" dxfId="346" priority="683">
      <formula>$D$2=""</formula>
    </cfRule>
  </conditionalFormatting>
  <conditionalFormatting sqref="D239:D241">
    <cfRule type="containsBlanks" dxfId="345" priority="651">
      <formula>LEN(TRIM(D239))=0</formula>
    </cfRule>
  </conditionalFormatting>
  <conditionalFormatting sqref="D278">
    <cfRule type="expression" dxfId="344" priority="647">
      <formula>$D$2=""</formula>
    </cfRule>
  </conditionalFormatting>
  <conditionalFormatting sqref="D285:D287">
    <cfRule type="containsBlanks" dxfId="343" priority="615">
      <formula>LEN(TRIM(D285))=0</formula>
    </cfRule>
  </conditionalFormatting>
  <conditionalFormatting sqref="D324">
    <cfRule type="expression" dxfId="342" priority="611">
      <formula>$D$2=""</formula>
    </cfRule>
  </conditionalFormatting>
  <conditionalFormatting sqref="D331:D333">
    <cfRule type="containsBlanks" dxfId="341" priority="579">
      <formula>LEN(TRIM(D331))=0</formula>
    </cfRule>
  </conditionalFormatting>
  <conditionalFormatting sqref="D370">
    <cfRule type="expression" dxfId="340" priority="575">
      <formula>$D$2=""</formula>
    </cfRule>
  </conditionalFormatting>
  <conditionalFormatting sqref="D377:D379">
    <cfRule type="containsBlanks" dxfId="339" priority="543">
      <formula>LEN(TRIM(D377))=0</formula>
    </cfRule>
  </conditionalFormatting>
  <conditionalFormatting sqref="D416">
    <cfRule type="expression" dxfId="338" priority="539">
      <formula>$D$2=""</formula>
    </cfRule>
  </conditionalFormatting>
  <conditionalFormatting sqref="D423:D425">
    <cfRule type="containsBlanks" dxfId="337" priority="507">
      <formula>LEN(TRIM(D423))=0</formula>
    </cfRule>
  </conditionalFormatting>
  <conditionalFormatting sqref="D7:E7">
    <cfRule type="containsBlanks" dxfId="336" priority="469">
      <formula>LEN(TRIM(D7))=0</formula>
    </cfRule>
  </conditionalFormatting>
  <conditionalFormatting sqref="D53:E53">
    <cfRule type="containsBlanks" dxfId="335" priority="375">
      <formula>LEN(TRIM(D53))=0</formula>
    </cfRule>
  </conditionalFormatting>
  <conditionalFormatting sqref="D99:E99">
    <cfRule type="containsBlanks" dxfId="334" priority="786">
      <formula>LEN(TRIM(D99))=0</formula>
    </cfRule>
  </conditionalFormatting>
  <conditionalFormatting sqref="D145:E145">
    <cfRule type="containsBlanks" dxfId="333" priority="750">
      <formula>LEN(TRIM(D145))=0</formula>
    </cfRule>
  </conditionalFormatting>
  <conditionalFormatting sqref="D191:E191">
    <cfRule type="containsBlanks" dxfId="332" priority="714">
      <formula>LEN(TRIM(D191))=0</formula>
    </cfRule>
  </conditionalFormatting>
  <conditionalFormatting sqref="D237:E237">
    <cfRule type="containsBlanks" dxfId="331" priority="678">
      <formula>LEN(TRIM(D237))=0</formula>
    </cfRule>
  </conditionalFormatting>
  <conditionalFormatting sqref="D283:E283">
    <cfRule type="containsBlanks" dxfId="330" priority="642">
      <formula>LEN(TRIM(D283))=0</formula>
    </cfRule>
  </conditionalFormatting>
  <conditionalFormatting sqref="D329:E329">
    <cfRule type="containsBlanks" dxfId="329" priority="606">
      <formula>LEN(TRIM(D329))=0</formula>
    </cfRule>
  </conditionalFormatting>
  <conditionalFormatting sqref="D375:E375">
    <cfRule type="containsBlanks" dxfId="328" priority="570">
      <formula>LEN(TRIM(D375))=0</formula>
    </cfRule>
  </conditionalFormatting>
  <conditionalFormatting sqref="D421:E421">
    <cfRule type="containsBlanks" dxfId="327" priority="534">
      <formula>LEN(TRIM(D421))=0</formula>
    </cfRule>
  </conditionalFormatting>
  <conditionalFormatting sqref="D41:F41">
    <cfRule type="expression" dxfId="326" priority="1214">
      <formula>$A$41="基準拘束圧"</formula>
    </cfRule>
    <cfRule type="notContainsBlanks" dxfId="325" priority="1177">
      <formula>LEN(TRIM(D41))&gt;0</formula>
    </cfRule>
  </conditionalFormatting>
  <conditionalFormatting sqref="D87:F87">
    <cfRule type="expression" dxfId="324" priority="852">
      <formula>$A$41="基準拘束圧"</formula>
    </cfRule>
    <cfRule type="notContainsBlanks" dxfId="323" priority="851">
      <formula>LEN(TRIM(D87))&gt;0</formula>
    </cfRule>
  </conditionalFormatting>
  <conditionalFormatting sqref="D133:F133">
    <cfRule type="expression" dxfId="322" priority="850">
      <formula>$A$41="基準拘束圧"</formula>
    </cfRule>
    <cfRule type="notContainsBlanks" dxfId="321" priority="849">
      <formula>LEN(TRIM(D133))&gt;0</formula>
    </cfRule>
  </conditionalFormatting>
  <conditionalFormatting sqref="D179:F179">
    <cfRule type="expression" dxfId="320" priority="848">
      <formula>$A$41="基準拘束圧"</formula>
    </cfRule>
    <cfRule type="notContainsBlanks" dxfId="319" priority="847">
      <formula>LEN(TRIM(D179))&gt;0</formula>
    </cfRule>
  </conditionalFormatting>
  <conditionalFormatting sqref="D225:F225">
    <cfRule type="expression" dxfId="318" priority="846">
      <formula>$A$41="基準拘束圧"</formula>
    </cfRule>
    <cfRule type="notContainsBlanks" dxfId="317" priority="845">
      <formula>LEN(TRIM(D225))&gt;0</formula>
    </cfRule>
  </conditionalFormatting>
  <conditionalFormatting sqref="D271:F271">
    <cfRule type="expression" dxfId="316" priority="844">
      <formula>$A$41="基準拘束圧"</formula>
    </cfRule>
    <cfRule type="notContainsBlanks" dxfId="315" priority="843">
      <formula>LEN(TRIM(D271))&gt;0</formula>
    </cfRule>
  </conditionalFormatting>
  <conditionalFormatting sqref="D317:F317">
    <cfRule type="expression" dxfId="314" priority="842">
      <formula>$A$41="基準拘束圧"</formula>
    </cfRule>
    <cfRule type="notContainsBlanks" dxfId="313" priority="841">
      <formula>LEN(TRIM(D317))&gt;0</formula>
    </cfRule>
  </conditionalFormatting>
  <conditionalFormatting sqref="D363:F363">
    <cfRule type="expression" dxfId="312" priority="840">
      <formula>$A$41="基準拘束圧"</formula>
    </cfRule>
    <cfRule type="notContainsBlanks" dxfId="311" priority="839">
      <formula>LEN(TRIM(D363))&gt;0</formula>
    </cfRule>
  </conditionalFormatting>
  <conditionalFormatting sqref="D409:F409">
    <cfRule type="notContainsBlanks" dxfId="310" priority="837">
      <formula>LEN(TRIM(D409))&gt;0</formula>
    </cfRule>
    <cfRule type="expression" dxfId="309" priority="838">
      <formula>$A$41="基準拘束圧"</formula>
    </cfRule>
  </conditionalFormatting>
  <conditionalFormatting sqref="D455:F455">
    <cfRule type="expression" dxfId="308" priority="836">
      <formula>$A$41="基準拘束圧"</formula>
    </cfRule>
    <cfRule type="notContainsBlanks" dxfId="307" priority="835">
      <formula>LEN(TRIM(D455))&gt;0</formula>
    </cfRule>
  </conditionalFormatting>
  <conditionalFormatting sqref="D3:M3">
    <cfRule type="expression" dxfId="306" priority="471">
      <formula>$D$2=""</formula>
    </cfRule>
  </conditionalFormatting>
  <conditionalFormatting sqref="D4:M6">
    <cfRule type="containsBlanks" dxfId="305" priority="470">
      <formula>LEN(TRIM(D4))=0</formula>
    </cfRule>
  </conditionalFormatting>
  <conditionalFormatting sqref="D8:M8">
    <cfRule type="containsBlanks" dxfId="304" priority="468">
      <formula>LEN(TRIM(D8))=0</formula>
    </cfRule>
  </conditionalFormatting>
  <conditionalFormatting sqref="D49:M49">
    <cfRule type="expression" dxfId="303" priority="377">
      <formula>$D$2=""</formula>
    </cfRule>
  </conditionalFormatting>
  <conditionalFormatting sqref="D50:M52">
    <cfRule type="containsBlanks" dxfId="302" priority="376">
      <formula>LEN(TRIM(D50))=0</formula>
    </cfRule>
  </conditionalFormatting>
  <conditionalFormatting sqref="D54:M54">
    <cfRule type="containsBlanks" dxfId="301" priority="374">
      <formula>LEN(TRIM(D54))=0</formula>
    </cfRule>
  </conditionalFormatting>
  <conditionalFormatting sqref="D95:M95">
    <cfRule type="expression" dxfId="300" priority="788">
      <formula>$D$2=""</formula>
    </cfRule>
  </conditionalFormatting>
  <conditionalFormatting sqref="D96:M98">
    <cfRule type="containsBlanks" dxfId="299" priority="787">
      <formula>LEN(TRIM(D96))=0</formula>
    </cfRule>
  </conditionalFormatting>
  <conditionalFormatting sqref="D100:M100">
    <cfRule type="containsBlanks" dxfId="298" priority="785">
      <formula>LEN(TRIM(D100))=0</formula>
    </cfRule>
  </conditionalFormatting>
  <conditionalFormatting sqref="D141:M141">
    <cfRule type="expression" dxfId="297" priority="752">
      <formula>$D$2=""</formula>
    </cfRule>
  </conditionalFormatting>
  <conditionalFormatting sqref="D142:M142 D144:M144">
    <cfRule type="containsBlanks" dxfId="296" priority="751">
      <formula>LEN(TRIM(D142))=0</formula>
    </cfRule>
  </conditionalFormatting>
  <conditionalFormatting sqref="D146:M146">
    <cfRule type="containsBlanks" dxfId="295" priority="749">
      <formula>LEN(TRIM(D146))=0</formula>
    </cfRule>
  </conditionalFormatting>
  <conditionalFormatting sqref="D187:M187">
    <cfRule type="expression" dxfId="294" priority="716">
      <formula>$D$2=""</formula>
    </cfRule>
  </conditionalFormatting>
  <conditionalFormatting sqref="D188:M188 D190:M190">
    <cfRule type="containsBlanks" dxfId="293" priority="715">
      <formula>LEN(TRIM(D188))=0</formula>
    </cfRule>
  </conditionalFormatting>
  <conditionalFormatting sqref="D192:M192">
    <cfRule type="containsBlanks" dxfId="292" priority="713">
      <formula>LEN(TRIM(D192))=0</formula>
    </cfRule>
  </conditionalFormatting>
  <conditionalFormatting sqref="D233:M233">
    <cfRule type="expression" dxfId="291" priority="680">
      <formula>$D$2=""</formula>
    </cfRule>
  </conditionalFormatting>
  <conditionalFormatting sqref="D234:M234 D236:M236">
    <cfRule type="containsBlanks" dxfId="290" priority="679">
      <formula>LEN(TRIM(D234))=0</formula>
    </cfRule>
  </conditionalFormatting>
  <conditionalFormatting sqref="D238:M238">
    <cfRule type="containsBlanks" dxfId="289" priority="677">
      <formula>LEN(TRIM(D238))=0</formula>
    </cfRule>
  </conditionalFormatting>
  <conditionalFormatting sqref="D279:M279">
    <cfRule type="expression" dxfId="288" priority="644">
      <formula>$D$2=""</formula>
    </cfRule>
  </conditionalFormatting>
  <conditionalFormatting sqref="D280:M280 D282:M282">
    <cfRule type="containsBlanks" dxfId="287" priority="643">
      <formula>LEN(TRIM(D280))=0</formula>
    </cfRule>
  </conditionalFormatting>
  <conditionalFormatting sqref="D284:M284">
    <cfRule type="containsBlanks" dxfId="286" priority="641">
      <formula>LEN(TRIM(D284))=0</formula>
    </cfRule>
  </conditionalFormatting>
  <conditionalFormatting sqref="D325:M325">
    <cfRule type="expression" dxfId="285" priority="608">
      <formula>$D$2=""</formula>
    </cfRule>
  </conditionalFormatting>
  <conditionalFormatting sqref="D326:M326 D328:M328">
    <cfRule type="containsBlanks" dxfId="284" priority="607">
      <formula>LEN(TRIM(D326))=0</formula>
    </cfRule>
  </conditionalFormatting>
  <conditionalFormatting sqref="D330:M330">
    <cfRule type="containsBlanks" dxfId="283" priority="605">
      <formula>LEN(TRIM(D330))=0</formula>
    </cfRule>
  </conditionalFormatting>
  <conditionalFormatting sqref="D371:M371">
    <cfRule type="expression" dxfId="282" priority="572">
      <formula>$D$2=""</formula>
    </cfRule>
  </conditionalFormatting>
  <conditionalFormatting sqref="D372:M372 D374:M374">
    <cfRule type="containsBlanks" dxfId="281" priority="571">
      <formula>LEN(TRIM(D372))=0</formula>
    </cfRule>
  </conditionalFormatting>
  <conditionalFormatting sqref="D376:M376">
    <cfRule type="containsBlanks" dxfId="280" priority="569">
      <formula>LEN(TRIM(D376))=0</formula>
    </cfRule>
  </conditionalFormatting>
  <conditionalFormatting sqref="D417:M417">
    <cfRule type="expression" dxfId="279" priority="536">
      <formula>$D$2=""</formula>
    </cfRule>
  </conditionalFormatting>
  <conditionalFormatting sqref="D418:M418 D420:M420">
    <cfRule type="containsBlanks" dxfId="278" priority="535">
      <formula>LEN(TRIM(D418))=0</formula>
    </cfRule>
  </conditionalFormatting>
  <conditionalFormatting sqref="D422:M422">
    <cfRule type="containsBlanks" dxfId="277" priority="533">
      <formula>LEN(TRIM(D422))=0</formula>
    </cfRule>
  </conditionalFormatting>
  <conditionalFormatting sqref="E9:G9">
    <cfRule type="expression" dxfId="276" priority="475">
      <formula>$D$9="要"</formula>
    </cfRule>
    <cfRule type="expression" dxfId="275" priority="441">
      <formula>IF(AND($D$9="不要",$E$9&lt;&gt;""),TRUE,FALSE)</formula>
    </cfRule>
  </conditionalFormatting>
  <conditionalFormatting sqref="E10:G10">
    <cfRule type="expression" dxfId="274" priority="439">
      <formula>IF(AND($D$10="不要",$E$10&lt;&gt;""),TRUE,FALSE)</formula>
    </cfRule>
    <cfRule type="expression" dxfId="273" priority="462">
      <formula>$D$10="要"</formula>
    </cfRule>
  </conditionalFormatting>
  <conditionalFormatting sqref="E55:G55">
    <cfRule type="expression" dxfId="272" priority="341">
      <formula>IF(AND($D$9="不要",$E$9&lt;&gt;""),TRUE,FALSE)</formula>
    </cfRule>
    <cfRule type="expression" dxfId="271" priority="349">
      <formula>$D$9="要"</formula>
    </cfRule>
  </conditionalFormatting>
  <conditionalFormatting sqref="E56:G56">
    <cfRule type="expression" dxfId="270" priority="339">
      <formula>IF(AND($D$10="不要",$E$10&lt;&gt;""),TRUE,FALSE)</formula>
    </cfRule>
    <cfRule type="expression" dxfId="269" priority="345">
      <formula>$D$10="要"</formula>
    </cfRule>
  </conditionalFormatting>
  <conditionalFormatting sqref="E101:G101">
    <cfRule type="expression" dxfId="268" priority="337">
      <formula>$D$9="要"</formula>
    </cfRule>
    <cfRule type="expression" dxfId="267" priority="329">
      <formula>IF(AND($D$9="不要",$E$9&lt;&gt;""),TRUE,FALSE)</formula>
    </cfRule>
  </conditionalFormatting>
  <conditionalFormatting sqref="E102:G102">
    <cfRule type="expression" dxfId="266" priority="333">
      <formula>$D$10="要"</formula>
    </cfRule>
    <cfRule type="expression" dxfId="265" priority="327">
      <formula>IF(AND($D$10="不要",$E$10&lt;&gt;""),TRUE,FALSE)</formula>
    </cfRule>
  </conditionalFormatting>
  <conditionalFormatting sqref="E147:G147">
    <cfRule type="expression" dxfId="264" priority="317">
      <formula>IF(AND($D$9="不要",$E$9&lt;&gt;""),TRUE,FALSE)</formula>
    </cfRule>
    <cfRule type="expression" dxfId="263" priority="325">
      <formula>$D$9="要"</formula>
    </cfRule>
  </conditionalFormatting>
  <conditionalFormatting sqref="E148:G148">
    <cfRule type="expression" dxfId="262" priority="321">
      <formula>$D$10="要"</formula>
    </cfRule>
    <cfRule type="expression" dxfId="261" priority="315">
      <formula>IF(AND($D$10="不要",$E$10&lt;&gt;""),TRUE,FALSE)</formula>
    </cfRule>
  </conditionalFormatting>
  <conditionalFormatting sqref="E193:G193">
    <cfRule type="expression" dxfId="260" priority="313">
      <formula>$D$9="要"</formula>
    </cfRule>
    <cfRule type="expression" dxfId="259" priority="305">
      <formula>IF(AND($D$9="不要",$E$9&lt;&gt;""),TRUE,FALSE)</formula>
    </cfRule>
  </conditionalFormatting>
  <conditionalFormatting sqref="E194:G194">
    <cfRule type="expression" dxfId="258" priority="303">
      <formula>IF(AND($D$10="不要",$E$10&lt;&gt;""),TRUE,FALSE)</formula>
    </cfRule>
    <cfRule type="expression" dxfId="257" priority="309">
      <formula>$D$10="要"</formula>
    </cfRule>
  </conditionalFormatting>
  <conditionalFormatting sqref="E239:G239">
    <cfRule type="expression" dxfId="256" priority="293">
      <formula>IF(AND($D$9="不要",$E$9&lt;&gt;""),TRUE,FALSE)</formula>
    </cfRule>
    <cfRule type="expression" dxfId="255" priority="301">
      <formula>$D$9="要"</formula>
    </cfRule>
  </conditionalFormatting>
  <conditionalFormatting sqref="E240:G240">
    <cfRule type="expression" dxfId="254" priority="291">
      <formula>IF(AND($D$10="不要",$E$10&lt;&gt;""),TRUE,FALSE)</formula>
    </cfRule>
    <cfRule type="expression" dxfId="253" priority="297">
      <formula>$D$10="要"</formula>
    </cfRule>
  </conditionalFormatting>
  <conditionalFormatting sqref="E285:G285">
    <cfRule type="expression" dxfId="252" priority="281">
      <formula>IF(AND($D$9="不要",$E$9&lt;&gt;""),TRUE,FALSE)</formula>
    </cfRule>
    <cfRule type="expression" dxfId="251" priority="289">
      <formula>$D$9="要"</formula>
    </cfRule>
  </conditionalFormatting>
  <conditionalFormatting sqref="E286:G286">
    <cfRule type="expression" dxfId="250" priority="279">
      <formula>IF(AND($D$10="不要",$E$10&lt;&gt;""),TRUE,FALSE)</formula>
    </cfRule>
    <cfRule type="expression" dxfId="249" priority="285">
      <formula>$D$10="要"</formula>
    </cfRule>
  </conditionalFormatting>
  <conditionalFormatting sqref="E331:G331">
    <cfRule type="expression" dxfId="248" priority="277">
      <formula>$D$9="要"</formula>
    </cfRule>
    <cfRule type="expression" dxfId="247" priority="269">
      <formula>IF(AND($D$9="不要",$E$9&lt;&gt;""),TRUE,FALSE)</formula>
    </cfRule>
  </conditionalFormatting>
  <conditionalFormatting sqref="E332:G332">
    <cfRule type="expression" dxfId="246" priority="273">
      <formula>$D$10="要"</formula>
    </cfRule>
    <cfRule type="expression" dxfId="245" priority="267">
      <formula>IF(AND($D$10="不要",$E$10&lt;&gt;""),TRUE,FALSE)</formula>
    </cfRule>
  </conditionalFormatting>
  <conditionalFormatting sqref="E377:G377">
    <cfRule type="expression" dxfId="244" priority="257">
      <formula>IF(AND($D$9="不要",$E$9&lt;&gt;""),TRUE,FALSE)</formula>
    </cfRule>
    <cfRule type="expression" dxfId="243" priority="265">
      <formula>$D$9="要"</formula>
    </cfRule>
  </conditionalFormatting>
  <conditionalFormatting sqref="E378:G378">
    <cfRule type="expression" dxfId="242" priority="261">
      <formula>$D$10="要"</formula>
    </cfRule>
    <cfRule type="expression" dxfId="241" priority="255">
      <formula>IF(AND($D$10="不要",$E$10&lt;&gt;""),TRUE,FALSE)</formula>
    </cfRule>
  </conditionalFormatting>
  <conditionalFormatting sqref="E423:G423">
    <cfRule type="expression" dxfId="240" priority="253">
      <formula>$D$9="要"</formula>
    </cfRule>
    <cfRule type="expression" dxfId="239" priority="245">
      <formula>IF(AND($D$9="不要",$E$9&lt;&gt;""),TRUE,FALSE)</formula>
    </cfRule>
  </conditionalFormatting>
  <conditionalFormatting sqref="E424:G424">
    <cfRule type="expression" dxfId="238" priority="243">
      <formula>IF(AND($D$10="不要",$E$10&lt;&gt;""),TRUE,FALSE)</formula>
    </cfRule>
    <cfRule type="expression" dxfId="237" priority="249">
      <formula>$D$10="要"</formula>
    </cfRule>
  </conditionalFormatting>
  <conditionalFormatting sqref="E9:M10">
    <cfRule type="notContainsBlanks" dxfId="236" priority="459">
      <formula>LEN(TRIM(E9))&gt;0</formula>
    </cfRule>
  </conditionalFormatting>
  <conditionalFormatting sqref="E55:M56">
    <cfRule type="notContainsBlanks" dxfId="235" priority="342">
      <formula>LEN(TRIM(E55))&gt;0</formula>
    </cfRule>
  </conditionalFormatting>
  <conditionalFormatting sqref="E101:M102">
    <cfRule type="notContainsBlanks" dxfId="234" priority="76">
      <formula>LEN(TRIM(E101))&gt;0</formula>
    </cfRule>
  </conditionalFormatting>
  <conditionalFormatting sqref="E147:M148">
    <cfRule type="notContainsBlanks" dxfId="233" priority="70">
      <formula>LEN(TRIM(E147))&gt;0</formula>
    </cfRule>
  </conditionalFormatting>
  <conditionalFormatting sqref="E193:M194">
    <cfRule type="notContainsBlanks" dxfId="232" priority="64">
      <formula>LEN(TRIM(E193))&gt;0</formula>
    </cfRule>
  </conditionalFormatting>
  <conditionalFormatting sqref="E239:M240">
    <cfRule type="notContainsBlanks" dxfId="231" priority="58">
      <formula>LEN(TRIM(E239))&gt;0</formula>
    </cfRule>
  </conditionalFormatting>
  <conditionalFormatting sqref="E285:M286">
    <cfRule type="notContainsBlanks" dxfId="230" priority="52">
      <formula>LEN(TRIM(E285))&gt;0</formula>
    </cfRule>
  </conditionalFormatting>
  <conditionalFormatting sqref="E331:M332">
    <cfRule type="notContainsBlanks" dxfId="229" priority="46">
      <formula>LEN(TRIM(E331))&gt;0</formula>
    </cfRule>
  </conditionalFormatting>
  <conditionalFormatting sqref="E377:M378">
    <cfRule type="notContainsBlanks" dxfId="228" priority="40">
      <formula>LEN(TRIM(E377))&gt;0</formula>
    </cfRule>
  </conditionalFormatting>
  <conditionalFormatting sqref="E423:M424">
    <cfRule type="notContainsBlanks" dxfId="227" priority="34">
      <formula>LEN(TRIM(E423))&gt;0</formula>
    </cfRule>
  </conditionalFormatting>
  <conditionalFormatting sqref="H9:M9">
    <cfRule type="expression" dxfId="226" priority="465">
      <formula>$E$9="その他"</formula>
    </cfRule>
    <cfRule type="expression" dxfId="225" priority="440">
      <formula>IF(OR(AND($D$9="要",$E$9&lt;&gt;"その他"),AND($D$9="不要",$H$9&lt;&gt;"")),TRUE,FALSE)</formula>
    </cfRule>
  </conditionalFormatting>
  <conditionalFormatting sqref="H10:M10">
    <cfRule type="expression" dxfId="224" priority="460">
      <formula>$E$10="ご指定日"</formula>
    </cfRule>
    <cfRule type="expression" dxfId="223" priority="438">
      <formula>IF(OR(AND($D$10="要",$E$10&lt;&gt;"ご指定日"),AND($D$10="不要",$H$10&lt;&gt;"")),TRUE,FALSE)</formula>
    </cfRule>
  </conditionalFormatting>
  <conditionalFormatting sqref="H55:M55">
    <cfRule type="expression" dxfId="222" priority="347">
      <formula>$E$9="その他"</formula>
    </cfRule>
    <cfRule type="expression" dxfId="221" priority="340">
      <formula>IF(OR(AND($D$9="要",$E$9&lt;&gt;"その他"),AND($D$9="不要",$H$9&lt;&gt;"")),TRUE,FALSE)</formula>
    </cfRule>
  </conditionalFormatting>
  <conditionalFormatting sqref="H56:M56">
    <cfRule type="expression" dxfId="220" priority="343">
      <formula>$E$10="ご指定日"</formula>
    </cfRule>
    <cfRule type="expression" dxfId="219" priority="338">
      <formula>IF(OR(AND($D$10="要",$E$10&lt;&gt;"ご指定日"),AND($D$10="不要",$H$10&lt;&gt;"")),TRUE,FALSE)</formula>
    </cfRule>
  </conditionalFormatting>
  <conditionalFormatting sqref="H101:M101">
    <cfRule type="expression" dxfId="218" priority="79">
      <formula>$E$9="その他"</formula>
    </cfRule>
    <cfRule type="expression" dxfId="217" priority="75">
      <formula>IF(OR(AND($D$9="要",$E$9&lt;&gt;"その他"),AND($D$9="不要",$H$9&lt;&gt;"")),TRUE,FALSE)</formula>
    </cfRule>
  </conditionalFormatting>
  <conditionalFormatting sqref="H102:M102">
    <cfRule type="expression" dxfId="216" priority="74">
      <formula>IF(OR(AND($D$10="要",$E$10&lt;&gt;"ご指定日"),AND($D$10="不要",$H$10&lt;&gt;"")),TRUE,FALSE)</formula>
    </cfRule>
    <cfRule type="expression" dxfId="215" priority="77">
      <formula>$E$10="ご指定日"</formula>
    </cfRule>
  </conditionalFormatting>
  <conditionalFormatting sqref="H147:M147">
    <cfRule type="expression" dxfId="214" priority="69">
      <formula>IF(OR(AND($D$9="要",$E$9&lt;&gt;"その他"),AND($D$9="不要",$H$9&lt;&gt;"")),TRUE,FALSE)</formula>
    </cfRule>
    <cfRule type="expression" dxfId="213" priority="73">
      <formula>$E$9="その他"</formula>
    </cfRule>
  </conditionalFormatting>
  <conditionalFormatting sqref="H148:M148">
    <cfRule type="expression" dxfId="212" priority="71">
      <formula>$E$10="ご指定日"</formula>
    </cfRule>
    <cfRule type="expression" dxfId="211" priority="68">
      <formula>IF(OR(AND($D$10="要",$E$10&lt;&gt;"ご指定日"),AND($D$10="不要",$H$10&lt;&gt;"")),TRUE,FALSE)</formula>
    </cfRule>
  </conditionalFormatting>
  <conditionalFormatting sqref="H193:M193">
    <cfRule type="expression" dxfId="210" priority="67">
      <formula>$E$9="その他"</formula>
    </cfRule>
    <cfRule type="expression" dxfId="209" priority="63">
      <formula>IF(OR(AND($D$9="要",$E$9&lt;&gt;"その他"),AND($D$9="不要",$H$9&lt;&gt;"")),TRUE,FALSE)</formula>
    </cfRule>
  </conditionalFormatting>
  <conditionalFormatting sqref="H194:M194">
    <cfRule type="expression" dxfId="208" priority="65">
      <formula>$E$10="ご指定日"</formula>
    </cfRule>
    <cfRule type="expression" dxfId="207" priority="62">
      <formula>IF(OR(AND($D$10="要",$E$10&lt;&gt;"ご指定日"),AND($D$10="不要",$H$10&lt;&gt;"")),TRUE,FALSE)</formula>
    </cfRule>
  </conditionalFormatting>
  <conditionalFormatting sqref="H239:M239">
    <cfRule type="expression" dxfId="206" priority="61">
      <formula>$E$9="その他"</formula>
    </cfRule>
    <cfRule type="expression" dxfId="205" priority="57">
      <formula>IF(OR(AND($D$9="要",$E$9&lt;&gt;"その他"),AND($D$9="不要",$H$9&lt;&gt;"")),TRUE,FALSE)</formula>
    </cfRule>
  </conditionalFormatting>
  <conditionalFormatting sqref="H240:M240">
    <cfRule type="expression" dxfId="204" priority="59">
      <formula>$E$10="ご指定日"</formula>
    </cfRule>
    <cfRule type="expression" dxfId="203" priority="56">
      <formula>IF(OR(AND($D$10="要",$E$10&lt;&gt;"ご指定日"),AND($D$10="不要",$H$10&lt;&gt;"")),TRUE,FALSE)</formula>
    </cfRule>
  </conditionalFormatting>
  <conditionalFormatting sqref="H285:M285">
    <cfRule type="expression" dxfId="202" priority="55">
      <formula>$E$9="その他"</formula>
    </cfRule>
    <cfRule type="expression" dxfId="201" priority="51">
      <formula>IF(OR(AND($D$9="要",$E$9&lt;&gt;"その他"),AND($D$9="不要",$H$9&lt;&gt;"")),TRUE,FALSE)</formula>
    </cfRule>
  </conditionalFormatting>
  <conditionalFormatting sqref="H286:M286">
    <cfRule type="expression" dxfId="200" priority="50">
      <formula>IF(OR(AND($D$10="要",$E$10&lt;&gt;"ご指定日"),AND($D$10="不要",$H$10&lt;&gt;"")),TRUE,FALSE)</formula>
    </cfRule>
    <cfRule type="expression" dxfId="199" priority="53">
      <formula>$E$10="ご指定日"</formula>
    </cfRule>
  </conditionalFormatting>
  <conditionalFormatting sqref="H331:M331">
    <cfRule type="expression" dxfId="198" priority="49">
      <formula>$E$9="その他"</formula>
    </cfRule>
    <cfRule type="expression" dxfId="197" priority="45">
      <formula>IF(OR(AND($D$9="要",$E$9&lt;&gt;"その他"),AND($D$9="不要",$H$9&lt;&gt;"")),TRUE,FALSE)</formula>
    </cfRule>
  </conditionalFormatting>
  <conditionalFormatting sqref="H332:M332">
    <cfRule type="expression" dxfId="196" priority="47">
      <formula>$E$10="ご指定日"</formula>
    </cfRule>
    <cfRule type="expression" dxfId="195" priority="44">
      <formula>IF(OR(AND($D$10="要",$E$10&lt;&gt;"ご指定日"),AND($D$10="不要",$H$10&lt;&gt;"")),TRUE,FALSE)</formula>
    </cfRule>
  </conditionalFormatting>
  <conditionalFormatting sqref="H377:M377">
    <cfRule type="expression" dxfId="194" priority="43">
      <formula>$E$9="その他"</formula>
    </cfRule>
    <cfRule type="expression" dxfId="193" priority="39">
      <formula>IF(OR(AND($D$9="要",$E$9&lt;&gt;"その他"),AND($D$9="不要",$H$9&lt;&gt;"")),TRUE,FALSE)</formula>
    </cfRule>
  </conditionalFormatting>
  <conditionalFormatting sqref="H378:M378">
    <cfRule type="expression" dxfId="192" priority="41">
      <formula>$E$10="ご指定日"</formula>
    </cfRule>
    <cfRule type="expression" dxfId="191" priority="38">
      <formula>IF(OR(AND($D$10="要",$E$10&lt;&gt;"ご指定日"),AND($D$10="不要",$H$10&lt;&gt;"")),TRUE,FALSE)</formula>
    </cfRule>
  </conditionalFormatting>
  <conditionalFormatting sqref="H423:M423">
    <cfRule type="expression" dxfId="190" priority="37">
      <formula>$E$9="その他"</formula>
    </cfRule>
    <cfRule type="expression" dxfId="189" priority="33">
      <formula>IF(OR(AND($D$9="要",$E$9&lt;&gt;"その他"),AND($D$9="不要",$H$9&lt;&gt;"")),TRUE,FALSE)</formula>
    </cfRule>
  </conditionalFormatting>
  <conditionalFormatting sqref="H424:M424">
    <cfRule type="expression" dxfId="188" priority="35">
      <formula>$E$10="ご指定日"</formula>
    </cfRule>
    <cfRule type="expression" dxfId="187" priority="32">
      <formula>IF(OR(AND($D$10="要",$E$10&lt;&gt;"ご指定日"),AND($D$10="不要",$H$10&lt;&gt;"")),TRUE,FALSE)</formula>
    </cfRule>
  </conditionalFormatting>
  <conditionalFormatting sqref="R5:S7">
    <cfRule type="containsBlanks" dxfId="186" priority="450">
      <formula>LEN(TRIM(R5))=0</formula>
    </cfRule>
  </conditionalFormatting>
  <conditionalFormatting sqref="R10:S10">
    <cfRule type="containsBlanks" dxfId="185" priority="446">
      <formula>LEN(TRIM(R10))=0</formula>
    </cfRule>
  </conditionalFormatting>
  <conditionalFormatting sqref="R51:S53">
    <cfRule type="containsBlanks" dxfId="184" priority="234">
      <formula>LEN(TRIM(R51))=0</formula>
    </cfRule>
  </conditionalFormatting>
  <conditionalFormatting sqref="R56:S56">
    <cfRule type="containsBlanks" dxfId="183" priority="230">
      <formula>LEN(TRIM(R56))=0</formula>
    </cfRule>
  </conditionalFormatting>
  <conditionalFormatting sqref="R97:S99">
    <cfRule type="containsBlanks" dxfId="182" priority="216">
      <formula>LEN(TRIM(R97))=0</formula>
    </cfRule>
  </conditionalFormatting>
  <conditionalFormatting sqref="R102:S102">
    <cfRule type="containsBlanks" dxfId="181" priority="212">
      <formula>LEN(TRIM(R102))=0</formula>
    </cfRule>
  </conditionalFormatting>
  <conditionalFormatting sqref="R143:S145">
    <cfRule type="containsBlanks" dxfId="180" priority="198">
      <formula>LEN(TRIM(R143))=0</formula>
    </cfRule>
  </conditionalFormatting>
  <conditionalFormatting sqref="R148:S148">
    <cfRule type="containsBlanks" dxfId="179" priority="194">
      <formula>LEN(TRIM(R148))=0</formula>
    </cfRule>
  </conditionalFormatting>
  <conditionalFormatting sqref="R189:S191">
    <cfRule type="containsBlanks" dxfId="178" priority="180">
      <formula>LEN(TRIM(R189))=0</formula>
    </cfRule>
  </conditionalFormatting>
  <conditionalFormatting sqref="R194:S194">
    <cfRule type="containsBlanks" dxfId="177" priority="176">
      <formula>LEN(TRIM(R194))=0</formula>
    </cfRule>
  </conditionalFormatting>
  <conditionalFormatting sqref="R235:S237">
    <cfRule type="containsBlanks" dxfId="176" priority="162">
      <formula>LEN(TRIM(R235))=0</formula>
    </cfRule>
  </conditionalFormatting>
  <conditionalFormatting sqref="R240:S240">
    <cfRule type="containsBlanks" dxfId="175" priority="158">
      <formula>LEN(TRIM(R240))=0</formula>
    </cfRule>
  </conditionalFormatting>
  <conditionalFormatting sqref="R281:S283">
    <cfRule type="containsBlanks" dxfId="174" priority="144">
      <formula>LEN(TRIM(R281))=0</formula>
    </cfRule>
  </conditionalFormatting>
  <conditionalFormatting sqref="R286:S286">
    <cfRule type="containsBlanks" dxfId="173" priority="140">
      <formula>LEN(TRIM(R286))=0</formula>
    </cfRule>
  </conditionalFormatting>
  <conditionalFormatting sqref="R327:S329">
    <cfRule type="containsBlanks" dxfId="172" priority="126">
      <formula>LEN(TRIM(R327))=0</formula>
    </cfRule>
  </conditionalFormatting>
  <conditionalFormatting sqref="R332:S332">
    <cfRule type="containsBlanks" dxfId="171" priority="122">
      <formula>LEN(TRIM(R332))=0</formula>
    </cfRule>
  </conditionalFormatting>
  <conditionalFormatting sqref="R373:S375">
    <cfRule type="containsBlanks" dxfId="170" priority="108">
      <formula>LEN(TRIM(R373))=0</formula>
    </cfRule>
  </conditionalFormatting>
  <conditionalFormatting sqref="R378:S378">
    <cfRule type="containsBlanks" dxfId="169" priority="104">
      <formula>LEN(TRIM(R378))=0</formula>
    </cfRule>
  </conditionalFormatting>
  <conditionalFormatting sqref="R419:S421">
    <cfRule type="containsBlanks" dxfId="168" priority="90">
      <formula>LEN(TRIM(R419))=0</formula>
    </cfRule>
  </conditionalFormatting>
  <conditionalFormatting sqref="R424:S424">
    <cfRule type="containsBlanks" dxfId="167" priority="86">
      <formula>LEN(TRIM(R424))=0</formula>
    </cfRule>
  </conditionalFormatting>
  <conditionalFormatting sqref="R4:V4">
    <cfRule type="containsBlanks" dxfId="166" priority="476">
      <formula>LEN(TRIM(R4))=0</formula>
    </cfRule>
  </conditionalFormatting>
  <conditionalFormatting sqref="R50:V50">
    <cfRule type="containsBlanks" dxfId="165" priority="382">
      <formula>LEN(TRIM(R50))=0</formula>
    </cfRule>
  </conditionalFormatting>
  <conditionalFormatting sqref="R96:V96">
    <cfRule type="containsBlanks" dxfId="164" priority="793">
      <formula>LEN(TRIM(R96))=0</formula>
    </cfRule>
  </conditionalFormatting>
  <conditionalFormatting sqref="R142:V142">
    <cfRule type="containsBlanks" dxfId="163" priority="757">
      <formula>LEN(TRIM(R142))=0</formula>
    </cfRule>
  </conditionalFormatting>
  <conditionalFormatting sqref="R188:V188">
    <cfRule type="containsBlanks" dxfId="162" priority="721">
      <formula>LEN(TRIM(R188))=0</formula>
    </cfRule>
  </conditionalFormatting>
  <conditionalFormatting sqref="R234:V234">
    <cfRule type="containsBlanks" dxfId="161" priority="685">
      <formula>LEN(TRIM(R234))=0</formula>
    </cfRule>
  </conditionalFormatting>
  <conditionalFormatting sqref="R280:V280">
    <cfRule type="containsBlanks" dxfId="160" priority="649">
      <formula>LEN(TRIM(R280))=0</formula>
    </cfRule>
  </conditionalFormatting>
  <conditionalFormatting sqref="R326:V326">
    <cfRule type="containsBlanks" dxfId="159" priority="613">
      <formula>LEN(TRIM(R326))=0</formula>
    </cfRule>
  </conditionalFormatting>
  <conditionalFormatting sqref="R372:V372">
    <cfRule type="containsBlanks" dxfId="158" priority="577">
      <formula>LEN(TRIM(R372))=0</formula>
    </cfRule>
  </conditionalFormatting>
  <conditionalFormatting sqref="R418:V418">
    <cfRule type="containsBlanks" dxfId="157" priority="541">
      <formula>LEN(TRIM(R418))=0</formula>
    </cfRule>
  </conditionalFormatting>
  <conditionalFormatting sqref="R8:AC9">
    <cfRule type="containsBlanks" dxfId="156" priority="447">
      <formula>LEN(TRIM(R8))=0</formula>
    </cfRule>
  </conditionalFormatting>
  <conditionalFormatting sqref="R11:AC11">
    <cfRule type="containsBlanks" dxfId="155" priority="443">
      <formula>LEN(TRIM(R11))=0</formula>
    </cfRule>
  </conditionalFormatting>
  <conditionalFormatting sqref="R54:AC55">
    <cfRule type="containsBlanks" dxfId="154" priority="231">
      <formula>LEN(TRIM(R54))=0</formula>
    </cfRule>
  </conditionalFormatting>
  <conditionalFormatting sqref="R57:AC57">
    <cfRule type="containsBlanks" dxfId="153" priority="352">
      <formula>LEN(TRIM(R57))=0</formula>
    </cfRule>
  </conditionalFormatting>
  <conditionalFormatting sqref="R100:AC101">
    <cfRule type="containsBlanks" dxfId="152" priority="213">
      <formula>LEN(TRIM(R100))=0</formula>
    </cfRule>
  </conditionalFormatting>
  <conditionalFormatting sqref="R103:AC103">
    <cfRule type="containsBlanks" dxfId="151" priority="761">
      <formula>LEN(TRIM(R103))=0</formula>
    </cfRule>
  </conditionalFormatting>
  <conditionalFormatting sqref="R146:AC147">
    <cfRule type="containsBlanks" dxfId="150" priority="195">
      <formula>LEN(TRIM(R146))=0</formula>
    </cfRule>
  </conditionalFormatting>
  <conditionalFormatting sqref="R149:AC149">
    <cfRule type="containsBlanks" dxfId="149" priority="725">
      <formula>LEN(TRIM(R149))=0</formula>
    </cfRule>
  </conditionalFormatting>
  <conditionalFormatting sqref="R192:AC193">
    <cfRule type="containsBlanks" dxfId="148" priority="177">
      <formula>LEN(TRIM(R192))=0</formula>
    </cfRule>
  </conditionalFormatting>
  <conditionalFormatting sqref="R195:AC195">
    <cfRule type="containsBlanks" dxfId="147" priority="689">
      <formula>LEN(TRIM(R195))=0</formula>
    </cfRule>
  </conditionalFormatting>
  <conditionalFormatting sqref="R238:AC239">
    <cfRule type="containsBlanks" dxfId="146" priority="159">
      <formula>LEN(TRIM(R238))=0</formula>
    </cfRule>
  </conditionalFormatting>
  <conditionalFormatting sqref="R241:AC241">
    <cfRule type="containsBlanks" dxfId="145" priority="653">
      <formula>LEN(TRIM(R241))=0</formula>
    </cfRule>
  </conditionalFormatting>
  <conditionalFormatting sqref="R284:AC285">
    <cfRule type="containsBlanks" dxfId="144" priority="141">
      <formula>LEN(TRIM(R284))=0</formula>
    </cfRule>
  </conditionalFormatting>
  <conditionalFormatting sqref="R287:AC287">
    <cfRule type="containsBlanks" dxfId="143" priority="617">
      <formula>LEN(TRIM(R287))=0</formula>
    </cfRule>
  </conditionalFormatting>
  <conditionalFormatting sqref="R330:AC331">
    <cfRule type="containsBlanks" dxfId="142" priority="123">
      <formula>LEN(TRIM(R330))=0</formula>
    </cfRule>
  </conditionalFormatting>
  <conditionalFormatting sqref="R333:AC333">
    <cfRule type="containsBlanks" dxfId="141" priority="581">
      <formula>LEN(TRIM(R333))=0</formula>
    </cfRule>
  </conditionalFormatting>
  <conditionalFormatting sqref="R376:AC377">
    <cfRule type="containsBlanks" dxfId="140" priority="105">
      <formula>LEN(TRIM(R376))=0</formula>
    </cfRule>
  </conditionalFormatting>
  <conditionalFormatting sqref="R379:AC379">
    <cfRule type="containsBlanks" dxfId="139" priority="545">
      <formula>LEN(TRIM(R379))=0</formula>
    </cfRule>
  </conditionalFormatting>
  <conditionalFormatting sqref="R422:AC423">
    <cfRule type="containsBlanks" dxfId="138" priority="87">
      <formula>LEN(TRIM(R422))=0</formula>
    </cfRule>
  </conditionalFormatting>
  <conditionalFormatting sqref="R425:AC425">
    <cfRule type="containsBlanks" dxfId="137" priority="509">
      <formula>LEN(TRIM(R425))=0</formula>
    </cfRule>
  </conditionalFormatting>
  <conditionalFormatting sqref="T5:AB5">
    <cfRule type="expression" dxfId="136" priority="455">
      <formula>$R$5="有り"</formula>
    </cfRule>
    <cfRule type="expression" dxfId="135" priority="437">
      <formula>IF(AND($R$5="無し",$T$5&lt;&gt;""),TRUE,FALSE)</formula>
    </cfRule>
    <cfRule type="notContainsBlanks" dxfId="134" priority="454">
      <formula>LEN(TRIM(T5))&gt;0</formula>
    </cfRule>
  </conditionalFormatting>
  <conditionalFormatting sqref="T51:AB51">
    <cfRule type="expression" dxfId="133" priority="239">
      <formula>$R$5="有り"</formula>
    </cfRule>
    <cfRule type="expression" dxfId="132" priority="227">
      <formula>IF(AND($R$5="無し",$T$5&lt;&gt;""),TRUE,FALSE)</formula>
    </cfRule>
    <cfRule type="notContainsBlanks" dxfId="131" priority="238">
      <formula>LEN(TRIM(T51))&gt;0</formula>
    </cfRule>
  </conditionalFormatting>
  <conditionalFormatting sqref="T97:AB97">
    <cfRule type="expression" dxfId="130" priority="209">
      <formula>IF(AND($R$5="無し",$T$5&lt;&gt;""),TRUE,FALSE)</formula>
    </cfRule>
    <cfRule type="notContainsBlanks" dxfId="129" priority="220">
      <formula>LEN(TRIM(T97))&gt;0</formula>
    </cfRule>
    <cfRule type="expression" dxfId="128" priority="221">
      <formula>$R$5="有り"</formula>
    </cfRule>
  </conditionalFormatting>
  <conditionalFormatting sqref="T143:AB143">
    <cfRule type="expression" dxfId="127" priority="191">
      <formula>IF(AND($R$5="無し",$T$5&lt;&gt;""),TRUE,FALSE)</formula>
    </cfRule>
    <cfRule type="notContainsBlanks" dxfId="126" priority="202">
      <formula>LEN(TRIM(T143))&gt;0</formula>
    </cfRule>
    <cfRule type="expression" dxfId="125" priority="203">
      <formula>$R$5="有り"</formula>
    </cfRule>
  </conditionalFormatting>
  <conditionalFormatting sqref="T189:AB189">
    <cfRule type="notContainsBlanks" dxfId="124" priority="184">
      <formula>LEN(TRIM(T189))&gt;0</formula>
    </cfRule>
    <cfRule type="expression" dxfId="123" priority="173">
      <formula>IF(AND($R$5="無し",$T$5&lt;&gt;""),TRUE,FALSE)</formula>
    </cfRule>
    <cfRule type="expression" dxfId="122" priority="185">
      <formula>$R$5="有り"</formula>
    </cfRule>
  </conditionalFormatting>
  <conditionalFormatting sqref="T235:AB235">
    <cfRule type="expression" dxfId="121" priority="155">
      <formula>IF(AND($R$5="無し",$T$5&lt;&gt;""),TRUE,FALSE)</formula>
    </cfRule>
    <cfRule type="expression" dxfId="120" priority="167">
      <formula>$R$5="有り"</formula>
    </cfRule>
    <cfRule type="notContainsBlanks" dxfId="119" priority="166">
      <formula>LEN(TRIM(T235))&gt;0</formula>
    </cfRule>
  </conditionalFormatting>
  <conditionalFormatting sqref="T281:AB281">
    <cfRule type="notContainsBlanks" dxfId="118" priority="148">
      <formula>LEN(TRIM(T281))&gt;0</formula>
    </cfRule>
    <cfRule type="expression" dxfId="117" priority="149">
      <formula>$R$5="有り"</formula>
    </cfRule>
    <cfRule type="expression" dxfId="116" priority="137">
      <formula>IF(AND($R$5="無し",$T$5&lt;&gt;""),TRUE,FALSE)</formula>
    </cfRule>
  </conditionalFormatting>
  <conditionalFormatting sqref="T327:AB327">
    <cfRule type="notContainsBlanks" dxfId="115" priority="130">
      <formula>LEN(TRIM(T327))&gt;0</formula>
    </cfRule>
    <cfRule type="expression" dxfId="114" priority="131">
      <formula>$R$5="有り"</formula>
    </cfRule>
    <cfRule type="expression" dxfId="113" priority="119">
      <formula>IF(AND($R$5="無し",$T$5&lt;&gt;""),TRUE,FALSE)</formula>
    </cfRule>
  </conditionalFormatting>
  <conditionalFormatting sqref="T373:AB373">
    <cfRule type="expression" dxfId="112" priority="101">
      <formula>IF(AND($R$5="無し",$T$5&lt;&gt;""),TRUE,FALSE)</formula>
    </cfRule>
    <cfRule type="expression" dxfId="111" priority="113">
      <formula>$R$5="有り"</formula>
    </cfRule>
    <cfRule type="notContainsBlanks" dxfId="110" priority="112">
      <formula>LEN(TRIM(T373))&gt;0</formula>
    </cfRule>
  </conditionalFormatting>
  <conditionalFormatting sqref="T419:AB419">
    <cfRule type="notContainsBlanks" dxfId="109" priority="94">
      <formula>LEN(TRIM(T419))&gt;0</formula>
    </cfRule>
    <cfRule type="expression" dxfId="108" priority="83">
      <formula>IF(AND($R$5="無し",$T$5&lt;&gt;""),TRUE,FALSE)</formula>
    </cfRule>
    <cfRule type="expression" dxfId="107" priority="95">
      <formula>$R$5="有り"</formula>
    </cfRule>
  </conditionalFormatting>
  <conditionalFormatting sqref="T6:AC6">
    <cfRule type="expression" dxfId="106" priority="452">
      <formula>$R$6="要"</formula>
    </cfRule>
    <cfRule type="expression" dxfId="105" priority="436">
      <formula>IF(AND($R$6="不要",$T$6&lt;&gt;""),TRUE,FALSE)</formula>
    </cfRule>
  </conditionalFormatting>
  <conditionalFormatting sqref="T6:AC7">
    <cfRule type="notContainsBlanks" dxfId="104" priority="449">
      <formula>LEN(TRIM(T6))&gt;0</formula>
    </cfRule>
  </conditionalFormatting>
  <conditionalFormatting sqref="T7:AC7">
    <cfRule type="expression" dxfId="103" priority="477">
      <formula>$R$7="要"</formula>
    </cfRule>
    <cfRule type="expression" dxfId="102" priority="435">
      <formula>IF(AND($R$7="不要",$T$7&lt;&gt;""),TRUE,FALSE)</formula>
    </cfRule>
  </conditionalFormatting>
  <conditionalFormatting sqref="T10:AC10">
    <cfRule type="notContainsBlanks" dxfId="101" priority="444">
      <formula>LEN(TRIM(T10))&gt;0</formula>
    </cfRule>
    <cfRule type="expression" dxfId="100" priority="434">
      <formula>IF(AND($R$10="無し",$T$10&lt;&gt;""),TRUE,FALSE)</formula>
    </cfRule>
    <cfRule type="expression" dxfId="99" priority="445">
      <formula>$R$10="有り"</formula>
    </cfRule>
  </conditionalFormatting>
  <conditionalFormatting sqref="T52:AC52">
    <cfRule type="expression" dxfId="98" priority="226">
      <formula>IF(AND($R$6="不要",$T$6&lt;&gt;""),TRUE,FALSE)</formula>
    </cfRule>
    <cfRule type="expression" dxfId="97" priority="236">
      <formula>$R$6="要"</formula>
    </cfRule>
  </conditionalFormatting>
  <conditionalFormatting sqref="T52:AC53">
    <cfRule type="notContainsBlanks" dxfId="96" priority="233">
      <formula>LEN(TRIM(T52))&gt;0</formula>
    </cfRule>
  </conditionalFormatting>
  <conditionalFormatting sqref="T53:AC53">
    <cfRule type="expression" dxfId="95" priority="241">
      <formula>$R$7="要"</formula>
    </cfRule>
    <cfRule type="expression" dxfId="94" priority="225">
      <formula>IF(AND($R$7="不要",$T$7&lt;&gt;""),TRUE,FALSE)</formula>
    </cfRule>
  </conditionalFormatting>
  <conditionalFormatting sqref="T56:AC56">
    <cfRule type="notContainsBlanks" dxfId="93" priority="228">
      <formula>LEN(TRIM(T56))&gt;0</formula>
    </cfRule>
    <cfRule type="expression" dxfId="92" priority="229">
      <formula>$R$10="有り"</formula>
    </cfRule>
    <cfRule type="expression" dxfId="91" priority="224">
      <formula>IF(AND($R$10="無し",$T$10&lt;&gt;""),TRUE,FALSE)</formula>
    </cfRule>
  </conditionalFormatting>
  <conditionalFormatting sqref="T98:AC98">
    <cfRule type="expression" dxfId="90" priority="208">
      <formula>IF(AND($R$6="不要",$T$6&lt;&gt;""),TRUE,FALSE)</formula>
    </cfRule>
    <cfRule type="expression" dxfId="89" priority="218">
      <formula>$R$6="要"</formula>
    </cfRule>
  </conditionalFormatting>
  <conditionalFormatting sqref="T98:AC99">
    <cfRule type="notContainsBlanks" dxfId="88" priority="215">
      <formula>LEN(TRIM(T98))&gt;0</formula>
    </cfRule>
  </conditionalFormatting>
  <conditionalFormatting sqref="T99:AC99">
    <cfRule type="expression" dxfId="87" priority="207">
      <formula>IF(AND($R$7="不要",$T$7&lt;&gt;""),TRUE,FALSE)</formula>
    </cfRule>
    <cfRule type="expression" dxfId="86" priority="223">
      <formula>$R$7="要"</formula>
    </cfRule>
  </conditionalFormatting>
  <conditionalFormatting sqref="T102:AC102">
    <cfRule type="expression" dxfId="85" priority="31">
      <formula>$R$10="有り"</formula>
    </cfRule>
    <cfRule type="notContainsBlanks" dxfId="84" priority="30">
      <formula>LEN(TRIM(T102))&gt;0</formula>
    </cfRule>
    <cfRule type="expression" dxfId="83" priority="29">
      <formula>IF(AND($R$10="無し",$T$10&lt;&gt;""),TRUE,FALSE)</formula>
    </cfRule>
  </conditionalFormatting>
  <conditionalFormatting sqref="T144:AC144">
    <cfRule type="expression" dxfId="82" priority="190">
      <formula>IF(AND($R$6="不要",$T$6&lt;&gt;""),TRUE,FALSE)</formula>
    </cfRule>
    <cfRule type="expression" dxfId="81" priority="200">
      <formula>$R$6="要"</formula>
    </cfRule>
  </conditionalFormatting>
  <conditionalFormatting sqref="T144:AC145">
    <cfRule type="notContainsBlanks" dxfId="80" priority="197">
      <formula>LEN(TRIM(T144))&gt;0</formula>
    </cfRule>
  </conditionalFormatting>
  <conditionalFormatting sqref="T145:AC145">
    <cfRule type="expression" dxfId="79" priority="189">
      <formula>IF(AND($R$7="不要",$T$7&lt;&gt;""),TRUE,FALSE)</formula>
    </cfRule>
    <cfRule type="expression" dxfId="78" priority="205">
      <formula>$R$7="要"</formula>
    </cfRule>
  </conditionalFormatting>
  <conditionalFormatting sqref="T148:AC148">
    <cfRule type="notContainsBlanks" dxfId="77" priority="27">
      <formula>LEN(TRIM(T148))&gt;0</formula>
    </cfRule>
    <cfRule type="expression" dxfId="76" priority="28">
      <formula>$R$10="有り"</formula>
    </cfRule>
    <cfRule type="expression" dxfId="75" priority="26">
      <formula>IF(AND($R$10="無し",$T$10&lt;&gt;""),TRUE,FALSE)</formula>
    </cfRule>
  </conditionalFormatting>
  <conditionalFormatting sqref="T190:AC190">
    <cfRule type="expression" dxfId="74" priority="182">
      <formula>$R$6="要"</formula>
    </cfRule>
    <cfRule type="expression" dxfId="73" priority="172">
      <formula>IF(AND($R$6="不要",$T$6&lt;&gt;""),TRUE,FALSE)</formula>
    </cfRule>
  </conditionalFormatting>
  <conditionalFormatting sqref="T190:AC191">
    <cfRule type="notContainsBlanks" dxfId="72" priority="179">
      <formula>LEN(TRIM(T190))&gt;0</formula>
    </cfRule>
  </conditionalFormatting>
  <conditionalFormatting sqref="T191:AC191">
    <cfRule type="expression" dxfId="71" priority="187">
      <formula>$R$7="要"</formula>
    </cfRule>
    <cfRule type="expression" dxfId="70" priority="171">
      <formula>IF(AND($R$7="不要",$T$7&lt;&gt;""),TRUE,FALSE)</formula>
    </cfRule>
  </conditionalFormatting>
  <conditionalFormatting sqref="T194:AC194">
    <cfRule type="expression" dxfId="69" priority="25">
      <formula>$R$10="有り"</formula>
    </cfRule>
    <cfRule type="notContainsBlanks" dxfId="68" priority="24">
      <formula>LEN(TRIM(T194))&gt;0</formula>
    </cfRule>
    <cfRule type="expression" dxfId="67" priority="23">
      <formula>IF(AND($R$10="無し",$T$10&lt;&gt;""),TRUE,FALSE)</formula>
    </cfRule>
  </conditionalFormatting>
  <conditionalFormatting sqref="T236:AC236">
    <cfRule type="expression" dxfId="66" priority="164">
      <formula>$R$6="要"</formula>
    </cfRule>
    <cfRule type="expression" dxfId="65" priority="154">
      <formula>IF(AND($R$6="不要",$T$6&lt;&gt;""),TRUE,FALSE)</formula>
    </cfRule>
  </conditionalFormatting>
  <conditionalFormatting sqref="T236:AC237">
    <cfRule type="notContainsBlanks" dxfId="64" priority="161">
      <formula>LEN(TRIM(T236))&gt;0</formula>
    </cfRule>
  </conditionalFormatting>
  <conditionalFormatting sqref="T237:AC237">
    <cfRule type="expression" dxfId="63" priority="169">
      <formula>$R$7="要"</formula>
    </cfRule>
    <cfRule type="expression" dxfId="62" priority="153">
      <formula>IF(AND($R$7="不要",$T$7&lt;&gt;""),TRUE,FALSE)</formula>
    </cfRule>
  </conditionalFormatting>
  <conditionalFormatting sqref="T240:AC240">
    <cfRule type="notContainsBlanks" dxfId="61" priority="21">
      <formula>LEN(TRIM(T240))&gt;0</formula>
    </cfRule>
    <cfRule type="expression" dxfId="60" priority="22">
      <formula>$R$10="有り"</formula>
    </cfRule>
    <cfRule type="expression" dxfId="59" priority="20">
      <formula>IF(AND($R$10="無し",$T$10&lt;&gt;""),TRUE,FALSE)</formula>
    </cfRule>
  </conditionalFormatting>
  <conditionalFormatting sqref="T282:AC282">
    <cfRule type="expression" dxfId="58" priority="136">
      <formula>IF(AND($R$6="不要",$T$6&lt;&gt;""),TRUE,FALSE)</formula>
    </cfRule>
    <cfRule type="expression" dxfId="57" priority="146">
      <formula>$R$6="要"</formula>
    </cfRule>
  </conditionalFormatting>
  <conditionalFormatting sqref="T282:AC283">
    <cfRule type="notContainsBlanks" dxfId="56" priority="143">
      <formula>LEN(TRIM(T282))&gt;0</formula>
    </cfRule>
  </conditionalFormatting>
  <conditionalFormatting sqref="T283:AC283">
    <cfRule type="expression" dxfId="55" priority="135">
      <formula>IF(AND($R$7="不要",$T$7&lt;&gt;""),TRUE,FALSE)</formula>
    </cfRule>
    <cfRule type="expression" dxfId="54" priority="151">
      <formula>$R$7="要"</formula>
    </cfRule>
  </conditionalFormatting>
  <conditionalFormatting sqref="T286:AC286">
    <cfRule type="expression" dxfId="53" priority="19">
      <formula>$R$10="有り"</formula>
    </cfRule>
    <cfRule type="notContainsBlanks" dxfId="52" priority="18">
      <formula>LEN(TRIM(T286))&gt;0</formula>
    </cfRule>
    <cfRule type="expression" dxfId="51" priority="17">
      <formula>IF(AND($R$10="無し",$T$10&lt;&gt;""),TRUE,FALSE)</formula>
    </cfRule>
  </conditionalFormatting>
  <conditionalFormatting sqref="T328:AC328">
    <cfRule type="expression" dxfId="50" priority="118">
      <formula>IF(AND($R$6="不要",$T$6&lt;&gt;""),TRUE,FALSE)</formula>
    </cfRule>
    <cfRule type="expression" dxfId="49" priority="128">
      <formula>$R$6="要"</formula>
    </cfRule>
  </conditionalFormatting>
  <conditionalFormatting sqref="T328:AC329">
    <cfRule type="notContainsBlanks" dxfId="48" priority="125">
      <formula>LEN(TRIM(T328))&gt;0</formula>
    </cfRule>
  </conditionalFormatting>
  <conditionalFormatting sqref="T329:AC329">
    <cfRule type="expression" dxfId="47" priority="117">
      <formula>IF(AND($R$7="不要",$T$7&lt;&gt;""),TRUE,FALSE)</formula>
    </cfRule>
    <cfRule type="expression" dxfId="46" priority="133">
      <formula>$R$7="要"</formula>
    </cfRule>
  </conditionalFormatting>
  <conditionalFormatting sqref="T332:AC332">
    <cfRule type="expression" dxfId="45" priority="14">
      <formula>IF(AND($R$10="無し",$T$10&lt;&gt;""),TRUE,FALSE)</formula>
    </cfRule>
    <cfRule type="expression" dxfId="44" priority="16">
      <formula>$R$10="有り"</formula>
    </cfRule>
    <cfRule type="notContainsBlanks" dxfId="43" priority="15">
      <formula>LEN(TRIM(T332))&gt;0</formula>
    </cfRule>
  </conditionalFormatting>
  <conditionalFormatting sqref="T374:AC374">
    <cfRule type="expression" dxfId="42" priority="110">
      <formula>$R$6="要"</formula>
    </cfRule>
    <cfRule type="expression" dxfId="41" priority="100">
      <formula>IF(AND($R$6="不要",$T$6&lt;&gt;""),TRUE,FALSE)</formula>
    </cfRule>
  </conditionalFormatting>
  <conditionalFormatting sqref="T374:AC375">
    <cfRule type="notContainsBlanks" dxfId="40" priority="107">
      <formula>LEN(TRIM(T374))&gt;0</formula>
    </cfRule>
  </conditionalFormatting>
  <conditionalFormatting sqref="T375:AC375">
    <cfRule type="expression" dxfId="39" priority="115">
      <formula>$R$7="要"</formula>
    </cfRule>
    <cfRule type="expression" dxfId="38" priority="99">
      <formula>IF(AND($R$7="不要",$T$7&lt;&gt;""),TRUE,FALSE)</formula>
    </cfRule>
  </conditionalFormatting>
  <conditionalFormatting sqref="T378:AC378">
    <cfRule type="expression" dxfId="37" priority="11">
      <formula>IF(AND($R$10="無し",$T$10&lt;&gt;""),TRUE,FALSE)</formula>
    </cfRule>
    <cfRule type="notContainsBlanks" dxfId="36" priority="12">
      <formula>LEN(TRIM(T378))&gt;0</formula>
    </cfRule>
    <cfRule type="expression" dxfId="35" priority="13">
      <formula>$R$10="有り"</formula>
    </cfRule>
  </conditionalFormatting>
  <conditionalFormatting sqref="T420:AC420">
    <cfRule type="expression" dxfId="34" priority="82">
      <formula>IF(AND($R$6="不要",$T$6&lt;&gt;""),TRUE,FALSE)</formula>
    </cfRule>
    <cfRule type="expression" dxfId="33" priority="92">
      <formula>$R$6="要"</formula>
    </cfRule>
  </conditionalFormatting>
  <conditionalFormatting sqref="T420:AC421">
    <cfRule type="notContainsBlanks" dxfId="32" priority="89">
      <formula>LEN(TRIM(T420))&gt;0</formula>
    </cfRule>
  </conditionalFormatting>
  <conditionalFormatting sqref="T421:AC421">
    <cfRule type="expression" dxfId="31" priority="97">
      <formula>$R$7="要"</formula>
    </cfRule>
    <cfRule type="expression" dxfId="30" priority="81">
      <formula>IF(AND($R$7="不要",$T$7&lt;&gt;""),TRUE,FALSE)</formula>
    </cfRule>
  </conditionalFormatting>
  <conditionalFormatting sqref="T424:AC424">
    <cfRule type="notContainsBlanks" dxfId="29" priority="9">
      <formula>LEN(TRIM(T424))&gt;0</formula>
    </cfRule>
    <cfRule type="expression" dxfId="28" priority="8">
      <formula>IF(AND($R$10="無し",$T$10&lt;&gt;""),TRUE,FALSE)</formula>
    </cfRule>
    <cfRule type="expression" dxfId="27" priority="10">
      <formula>$R$10="有り"</formula>
    </cfRule>
  </conditionalFormatting>
  <conditionalFormatting sqref="X4:Y4">
    <cfRule type="containsBlanks" dxfId="26" priority="458">
      <formula>LEN(TRIM(X4))=0</formula>
    </cfRule>
  </conditionalFormatting>
  <conditionalFormatting sqref="X50:Y50">
    <cfRule type="containsBlanks" dxfId="25" priority="367">
      <formula>LEN(TRIM(X50))=0</formula>
    </cfRule>
  </conditionalFormatting>
  <conditionalFormatting sqref="X96:Y96">
    <cfRule type="containsBlanks" dxfId="24" priority="776">
      <formula>LEN(TRIM(X96))=0</formula>
    </cfRule>
  </conditionalFormatting>
  <conditionalFormatting sqref="X142:Y142">
    <cfRule type="containsBlanks" dxfId="23" priority="740">
      <formula>LEN(TRIM(X142))=0</formula>
    </cfRule>
  </conditionalFormatting>
  <conditionalFormatting sqref="X188:Y188">
    <cfRule type="containsBlanks" dxfId="22" priority="704">
      <formula>LEN(TRIM(X188))=0</formula>
    </cfRule>
  </conditionalFormatting>
  <conditionalFormatting sqref="X234:Y234">
    <cfRule type="containsBlanks" dxfId="21" priority="668">
      <formula>LEN(TRIM(X234))=0</formula>
    </cfRule>
  </conditionalFormatting>
  <conditionalFormatting sqref="X280:Y280">
    <cfRule type="containsBlanks" dxfId="20" priority="632">
      <formula>LEN(TRIM(X280))=0</formula>
    </cfRule>
  </conditionalFormatting>
  <conditionalFormatting sqref="X326:Y326">
    <cfRule type="containsBlanks" dxfId="19" priority="596">
      <formula>LEN(TRIM(X326))=0</formula>
    </cfRule>
  </conditionalFormatting>
  <conditionalFormatting sqref="X372:Y372">
    <cfRule type="containsBlanks" dxfId="18" priority="560">
      <formula>LEN(TRIM(X372))=0</formula>
    </cfRule>
  </conditionalFormatting>
  <conditionalFormatting sqref="X418:Y418">
    <cfRule type="containsBlanks" dxfId="17" priority="524">
      <formula>LEN(TRIM(X418))=0</formula>
    </cfRule>
  </conditionalFormatting>
  <conditionalFormatting sqref="AA4:AB4">
    <cfRule type="containsBlanks" dxfId="16" priority="457">
      <formula>LEN(TRIM(AA4))=0</formula>
    </cfRule>
  </conditionalFormatting>
  <conditionalFormatting sqref="AA50:AB50">
    <cfRule type="containsBlanks" dxfId="15" priority="366">
      <formula>LEN(TRIM(AA50))=0</formula>
    </cfRule>
  </conditionalFormatting>
  <conditionalFormatting sqref="AA96:AB96">
    <cfRule type="containsBlanks" dxfId="14" priority="775">
      <formula>LEN(TRIM(AA96))=0</formula>
    </cfRule>
  </conditionalFormatting>
  <conditionalFormatting sqref="AA142:AB142">
    <cfRule type="containsBlanks" dxfId="13" priority="739">
      <formula>LEN(TRIM(AA142))=0</formula>
    </cfRule>
  </conditionalFormatting>
  <conditionalFormatting sqref="AA188:AB188">
    <cfRule type="containsBlanks" dxfId="12" priority="703">
      <formula>LEN(TRIM(AA188))=0</formula>
    </cfRule>
  </conditionalFormatting>
  <conditionalFormatting sqref="AA234:AB234">
    <cfRule type="containsBlanks" dxfId="11" priority="667">
      <formula>LEN(TRIM(AA234))=0</formula>
    </cfRule>
  </conditionalFormatting>
  <conditionalFormatting sqref="AA280:AB280">
    <cfRule type="containsBlanks" dxfId="10" priority="631">
      <formula>LEN(TRIM(AA280))=0</formula>
    </cfRule>
  </conditionalFormatting>
  <conditionalFormatting sqref="AA326:AB326">
    <cfRule type="containsBlanks" dxfId="9" priority="595">
      <formula>LEN(TRIM(AA326))=0</formula>
    </cfRule>
  </conditionalFormatting>
  <conditionalFormatting sqref="AA372:AB372">
    <cfRule type="containsBlanks" dxfId="8" priority="559">
      <formula>LEN(TRIM(AA372))=0</formula>
    </cfRule>
  </conditionalFormatting>
  <conditionalFormatting sqref="AA418:AB418">
    <cfRule type="containsBlanks" dxfId="7" priority="523">
      <formula>LEN(TRIM(AA418))=0</formula>
    </cfRule>
  </conditionalFormatting>
  <conditionalFormatting sqref="D143:M143">
    <cfRule type="containsBlanks" dxfId="6" priority="7">
      <formula>LEN(TRIM(D143))=0</formula>
    </cfRule>
  </conditionalFormatting>
  <conditionalFormatting sqref="D189:M189">
    <cfRule type="containsBlanks" dxfId="5" priority="6">
      <formula>LEN(TRIM(D189))=0</formula>
    </cfRule>
  </conditionalFormatting>
  <conditionalFormatting sqref="D235:M235">
    <cfRule type="containsBlanks" dxfId="4" priority="5">
      <formula>LEN(TRIM(D235))=0</formula>
    </cfRule>
  </conditionalFormatting>
  <conditionalFormatting sqref="D281:M281">
    <cfRule type="containsBlanks" dxfId="3" priority="4">
      <formula>LEN(TRIM(D281))=0</formula>
    </cfRule>
  </conditionalFormatting>
  <conditionalFormatting sqref="D327:M327">
    <cfRule type="containsBlanks" dxfId="2" priority="3">
      <formula>LEN(TRIM(D327))=0</formula>
    </cfRule>
  </conditionalFormatting>
  <conditionalFormatting sqref="D373:M373">
    <cfRule type="containsBlanks" dxfId="1" priority="2">
      <formula>LEN(TRIM(D373))=0</formula>
    </cfRule>
  </conditionalFormatting>
  <conditionalFormatting sqref="D419:M419">
    <cfRule type="containsBlanks" dxfId="0" priority="1">
      <formula>LEN(TRIM(D419))=0</formula>
    </cfRule>
  </conditionalFormatting>
  <pageMargins left="0.70866141732283461" right="0.31496062992125984" top="0.74803149606299213" bottom="0.31496062992125984" header="0.11811023622047244" footer="0"/>
  <pageSetup paperSize="9" orientation="portrait" r:id="rId1"/>
  <headerFooter>
    <oddHeader>&amp;R　　　　【受注番号】　　　　　　　　　　　　　　　　　　　　　　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0000000}">
          <x14:formula1>
            <xm:f>バックデータ!$S$4:$S$6</xm:f>
          </x14:formula1>
          <xm:sqref>D41</xm:sqref>
        </x14:dataValidation>
        <x14:dataValidation type="list" allowBlank="1" showInputMessage="1" showErrorMessage="1" xr:uid="{00000000-0002-0000-0100-000001000000}">
          <x14:formula1>
            <xm:f>バックデータ!$C$4:$C$6</xm:f>
          </x14:formula1>
          <xm:sqref>H388:AC407 H20:AC39 H66:AC85 H112:AC131 H158:AC177 H204:AC223 H250:AC269 H296:AC315 H342:AC361 H434:AC453</xm:sqref>
        </x14:dataValidation>
        <x14:dataValidation type="list" allowBlank="1" showInputMessage="1" showErrorMessage="1" xr:uid="{00000000-0002-0000-0100-000002000000}">
          <x14:formula1>
            <xm:f>バックデータ!$B$4:$B$5</xm:f>
          </x14:formula1>
          <xm:sqref>R10:S10 R11:AC11 R5:S5</xm:sqref>
        </x14:dataValidation>
        <x14:dataValidation type="list" allowBlank="1" showInputMessage="1" showErrorMessage="1" xr:uid="{00000000-0002-0000-0100-000003000000}">
          <x14:formula1>
            <xm:f>バックデータ!$G$4:$G$7</xm:f>
          </x14:formula1>
          <xm:sqref>T7:AC7</xm:sqref>
        </x14:dataValidation>
        <x14:dataValidation type="list" allowBlank="1" showInputMessage="1" showErrorMessage="1" xr:uid="{00000000-0002-0000-0100-000004000000}">
          <x14:formula1>
            <xm:f>バックデータ!$I$4:$I$5</xm:f>
          </x14:formula1>
          <xm:sqref>T6:AC6</xm:sqref>
        </x14:dataValidation>
        <x14:dataValidation type="list" allowBlank="1" showInputMessage="1" showErrorMessage="1" xr:uid="{00000000-0002-0000-0100-000005000000}">
          <x14:formula1>
            <xm:f>バックデータ!$F$4:$F$5</xm:f>
          </x14:formula1>
          <xm:sqref>E10:G10</xm:sqref>
        </x14:dataValidation>
        <x14:dataValidation type="list" allowBlank="1" showInputMessage="1" showErrorMessage="1" xr:uid="{00000000-0002-0000-0100-000006000000}">
          <x14:formula1>
            <xm:f>バックデータ!$E$4:$E$5</xm:f>
          </x14:formula1>
          <xm:sqref>E9:G9</xm:sqref>
        </x14:dataValidation>
        <x14:dataValidation type="list" allowBlank="1" showInputMessage="1" showErrorMessage="1" xr:uid="{00000000-0002-0000-0100-000007000000}">
          <x14:formula1>
            <xm:f>バックデータ!$A$4:$A$5</xm:f>
          </x14:formula1>
          <xm:sqref>D8:M8 D9:D10 R6:S7 R8:AC9</xm:sqref>
        </x14:dataValidation>
        <x14:dataValidation type="list" allowBlank="1" showInputMessage="1" showErrorMessage="1" xr:uid="{00000000-0002-0000-0100-000008000000}">
          <x14:formula1>
            <xm:f>バックデータ!$D$4:$D$6</xm:f>
          </x14:formula1>
          <xm:sqref>D7:I7</xm:sqref>
        </x14:dataValidation>
        <x14:dataValidation type="list" allowBlank="1" showInputMessage="1" showErrorMessage="1" xr:uid="{00000000-0002-0000-0100-000009000000}">
          <x14:formula1>
            <xm:f>バックデータ!$V$4:$V$7</xm:f>
          </x14:formula1>
          <xm:sqref>U16 U338 U384 U62 U108 U154 U200 U246 U292 U430</xm:sqref>
        </x14:dataValidation>
        <x14:dataValidation type="list" allowBlank="1" showInputMessage="1" showErrorMessage="1" xr:uid="{00000000-0002-0000-0100-00000A000000}">
          <x14:formula1>
            <xm:f>バックデータ!$W$4:$W$14</xm:f>
          </x14:formula1>
          <xm:sqref>V13:Z19 V335:Z341 V381:Z387 V59:Z65 V105:Z111 V151:Z157 V197:Z203 V243:Z249 V289:Z295 V427:Z433</xm:sqref>
        </x14:dataValidation>
        <x14:dataValidation type="list" allowBlank="1" showInputMessage="1" showErrorMessage="1" xr:uid="{00000000-0002-0000-0100-00000B000000}">
          <x14:formula1>
            <xm:f>バックデータ!$U$4:$U$5</xm:f>
          </x14:formula1>
          <xm:sqref>O13:O19 O335:O341 O381:O387 O59:O65 O105:O111 O151:O157 O197:O203 O243:O249 O289:O295 O427:O433</xm:sqref>
        </x14:dataValidation>
        <x14:dataValidation type="list" allowBlank="1" showInputMessage="1" showErrorMessage="1" xr:uid="{00000000-0002-0000-0100-00000C000000}">
          <x14:formula1>
            <xm:f>バックデータ!$J$4:$J$7</xm:f>
          </x14:formula1>
          <xm:sqref>D11:G11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6"/>
  <sheetViews>
    <sheetView zoomScaleNormal="100" workbookViewId="0">
      <selection activeCell="M24" sqref="M24"/>
    </sheetView>
  </sheetViews>
  <sheetFormatPr defaultRowHeight="13.5" x14ac:dyDescent="0.15"/>
  <cols>
    <col min="1" max="1" width="8.125" style="3" bestFit="1" customWidth="1"/>
    <col min="2" max="2" width="6.25" style="3" bestFit="1" customWidth="1"/>
    <col min="3" max="3" width="5.25" style="3" bestFit="1" customWidth="1"/>
    <col min="4" max="4" width="9" style="3"/>
    <col min="5" max="6" width="12.375" style="3" bestFit="1" customWidth="1"/>
    <col min="7" max="7" width="20.75" style="3" bestFit="1" customWidth="1"/>
    <col min="8" max="9" width="9" style="3"/>
    <col min="10" max="10" width="10.125" style="3" bestFit="1" customWidth="1"/>
    <col min="11" max="11" width="9" style="3"/>
    <col min="12" max="12" width="8.125" style="3" bestFit="1" customWidth="1"/>
    <col min="13" max="13" width="5.25" style="3" bestFit="1" customWidth="1"/>
    <col min="14" max="14" width="9" style="3" bestFit="1" customWidth="1"/>
    <col min="15" max="15" width="15.125" style="3" bestFit="1" customWidth="1"/>
    <col min="16" max="16" width="10.125" style="3" bestFit="1" customWidth="1"/>
    <col min="17" max="17" width="5.25" style="3" bestFit="1" customWidth="1"/>
    <col min="18" max="18" width="20.375" style="3" bestFit="1" customWidth="1"/>
    <col min="19" max="19" width="19" style="3" bestFit="1" customWidth="1"/>
    <col min="20" max="20" width="9" style="3"/>
    <col min="21" max="21" width="17.625" style="3" bestFit="1" customWidth="1"/>
    <col min="22" max="22" width="9" style="3"/>
    <col min="23" max="23" width="24.125" style="3" bestFit="1" customWidth="1"/>
    <col min="24" max="24" width="12.875" style="3" bestFit="1" customWidth="1"/>
    <col min="25" max="16384" width="9" style="3"/>
  </cols>
  <sheetData>
    <row r="1" spans="1:24" x14ac:dyDescent="0.15">
      <c r="A1" s="119" t="s">
        <v>143</v>
      </c>
      <c r="B1" s="119"/>
      <c r="C1" s="119"/>
      <c r="D1" s="119"/>
      <c r="E1" s="119"/>
      <c r="F1" s="119"/>
      <c r="G1" s="119"/>
      <c r="H1" s="119"/>
      <c r="I1" s="119"/>
      <c r="J1" s="119"/>
      <c r="K1" s="119" t="s">
        <v>144</v>
      </c>
      <c r="L1" s="119"/>
      <c r="M1" s="119"/>
      <c r="N1" s="119"/>
      <c r="O1" s="119"/>
      <c r="P1" s="119"/>
      <c r="Q1" s="119"/>
      <c r="R1" s="119"/>
      <c r="S1" s="119"/>
      <c r="T1" s="80" t="s">
        <v>146</v>
      </c>
      <c r="U1" s="80"/>
      <c r="V1" s="80"/>
      <c r="W1" s="80"/>
      <c r="X1" s="6" t="s">
        <v>164</v>
      </c>
    </row>
    <row r="2" spans="1:24" x14ac:dyDescent="0.15">
      <c r="A2" s="80" t="s">
        <v>122</v>
      </c>
      <c r="B2" s="96" t="s">
        <v>114</v>
      </c>
      <c r="C2" s="80" t="s">
        <v>115</v>
      </c>
      <c r="D2" s="80" t="s">
        <v>82</v>
      </c>
      <c r="E2" s="80"/>
      <c r="F2" s="96"/>
      <c r="G2" s="96" t="s">
        <v>40</v>
      </c>
      <c r="H2" s="80" t="s">
        <v>43</v>
      </c>
      <c r="I2" s="80" t="s">
        <v>90</v>
      </c>
      <c r="J2" s="80" t="s">
        <v>93</v>
      </c>
      <c r="K2" s="80" t="s">
        <v>68</v>
      </c>
      <c r="L2" s="80" t="s">
        <v>70</v>
      </c>
      <c r="M2" s="96" t="s">
        <v>98</v>
      </c>
      <c r="N2" s="80" t="s">
        <v>50</v>
      </c>
      <c r="O2" s="80"/>
      <c r="P2" s="193" t="s">
        <v>118</v>
      </c>
      <c r="Q2" s="96" t="s">
        <v>64</v>
      </c>
      <c r="R2" s="80" t="s">
        <v>84</v>
      </c>
      <c r="S2" s="93" t="s">
        <v>103</v>
      </c>
      <c r="T2" s="80" t="s">
        <v>136</v>
      </c>
      <c r="U2" s="96" t="s">
        <v>134</v>
      </c>
      <c r="V2" s="96" t="s">
        <v>149</v>
      </c>
      <c r="W2" s="80" t="s">
        <v>137</v>
      </c>
      <c r="X2" s="80" t="s">
        <v>163</v>
      </c>
    </row>
    <row r="3" spans="1:24" x14ac:dyDescent="0.15">
      <c r="A3" s="80"/>
      <c r="B3" s="96"/>
      <c r="C3" s="80"/>
      <c r="D3" s="6" t="s">
        <v>74</v>
      </c>
      <c r="E3" s="6" t="s">
        <v>81</v>
      </c>
      <c r="F3" s="7" t="s">
        <v>85</v>
      </c>
      <c r="G3" s="96"/>
      <c r="H3" s="80"/>
      <c r="I3" s="80"/>
      <c r="J3" s="80"/>
      <c r="K3" s="80"/>
      <c r="L3" s="80"/>
      <c r="M3" s="96"/>
      <c r="N3" s="6" t="s">
        <v>59</v>
      </c>
      <c r="O3" s="6" t="s">
        <v>60</v>
      </c>
      <c r="P3" s="194"/>
      <c r="Q3" s="96"/>
      <c r="R3" s="80"/>
      <c r="S3" s="93"/>
      <c r="T3" s="80"/>
      <c r="U3" s="96"/>
      <c r="V3" s="96"/>
      <c r="W3" s="80"/>
      <c r="X3" s="80"/>
    </row>
    <row r="4" spans="1:24" x14ac:dyDescent="0.15">
      <c r="A4" s="4" t="s">
        <v>6</v>
      </c>
      <c r="B4" s="2" t="s">
        <v>88</v>
      </c>
      <c r="C4" s="4" t="s">
        <v>126</v>
      </c>
      <c r="D4" s="4" t="s">
        <v>77</v>
      </c>
      <c r="E4" s="4" t="s">
        <v>83</v>
      </c>
      <c r="F4" s="2" t="s">
        <v>86</v>
      </c>
      <c r="G4" s="2" t="s">
        <v>41</v>
      </c>
      <c r="H4" s="4" t="s">
        <v>44</v>
      </c>
      <c r="I4" s="4" t="s">
        <v>91</v>
      </c>
      <c r="J4" s="4" t="s">
        <v>94</v>
      </c>
      <c r="K4" s="4" t="s">
        <v>67</v>
      </c>
      <c r="L4" s="4" t="s">
        <v>46</v>
      </c>
      <c r="M4" s="2" t="s">
        <v>99</v>
      </c>
      <c r="N4" s="4" t="s">
        <v>52</v>
      </c>
      <c r="O4" s="4" t="s">
        <v>61</v>
      </c>
      <c r="P4" s="2" t="s">
        <v>194</v>
      </c>
      <c r="Q4" s="4" t="s">
        <v>65</v>
      </c>
      <c r="R4" s="4" t="s">
        <v>107</v>
      </c>
      <c r="S4" s="1" t="s">
        <v>169</v>
      </c>
      <c r="T4" s="4" t="s">
        <v>136</v>
      </c>
      <c r="U4" s="2" t="s">
        <v>147</v>
      </c>
      <c r="V4" s="2" t="s">
        <v>142</v>
      </c>
      <c r="W4" s="4" t="s">
        <v>153</v>
      </c>
      <c r="X4" s="4" t="s">
        <v>165</v>
      </c>
    </row>
    <row r="5" spans="1:24" x14ac:dyDescent="0.15">
      <c r="A5" s="4" t="s">
        <v>80</v>
      </c>
      <c r="B5" s="2" t="s">
        <v>89</v>
      </c>
      <c r="C5" s="4" t="s">
        <v>127</v>
      </c>
      <c r="D5" s="4" t="s">
        <v>78</v>
      </c>
      <c r="E5" s="4" t="s">
        <v>23</v>
      </c>
      <c r="F5" s="2" t="s">
        <v>97</v>
      </c>
      <c r="G5" s="2" t="s">
        <v>42</v>
      </c>
      <c r="H5" s="4" t="str">
        <f ca="1">MONTH(TODAY())&amp;"月上旬"</f>
        <v>7月上旬</v>
      </c>
      <c r="I5" s="4" t="s">
        <v>92</v>
      </c>
      <c r="J5" s="4" t="s">
        <v>95</v>
      </c>
      <c r="K5" s="4" t="s">
        <v>69</v>
      </c>
      <c r="L5" s="4" t="s">
        <v>71</v>
      </c>
      <c r="M5" s="2" t="s">
        <v>100</v>
      </c>
      <c r="N5" s="4" t="s">
        <v>55</v>
      </c>
      <c r="O5" s="4" t="s">
        <v>62</v>
      </c>
      <c r="P5" s="2" t="s">
        <v>203</v>
      </c>
      <c r="Q5" s="4" t="s">
        <v>66</v>
      </c>
      <c r="R5" s="4" t="s">
        <v>108</v>
      </c>
      <c r="S5" s="1" t="s">
        <v>168</v>
      </c>
      <c r="T5" s="4" t="s">
        <v>145</v>
      </c>
      <c r="U5" s="2" t="s">
        <v>148</v>
      </c>
      <c r="V5" s="2" t="s">
        <v>150</v>
      </c>
      <c r="W5" s="4" t="s">
        <v>160</v>
      </c>
      <c r="X5" s="4" t="s">
        <v>166</v>
      </c>
    </row>
    <row r="6" spans="1:24" x14ac:dyDescent="0.15">
      <c r="C6" s="4" t="s">
        <v>117</v>
      </c>
      <c r="D6" s="4" t="s">
        <v>79</v>
      </c>
      <c r="G6" s="2" t="s">
        <v>204</v>
      </c>
      <c r="H6" s="4" t="str">
        <f ca="1">MONTH(TODAY())&amp;"月中旬"</f>
        <v>7月中旬</v>
      </c>
      <c r="J6" s="4" t="s">
        <v>201</v>
      </c>
      <c r="N6" s="4" t="s">
        <v>56</v>
      </c>
      <c r="O6" s="4" t="s">
        <v>54</v>
      </c>
      <c r="Q6" s="4" t="s">
        <v>124</v>
      </c>
      <c r="R6" s="4" t="s">
        <v>113</v>
      </c>
      <c r="S6" s="1" t="s">
        <v>199</v>
      </c>
      <c r="V6" s="2" t="s">
        <v>151</v>
      </c>
      <c r="W6" s="4" t="s">
        <v>161</v>
      </c>
      <c r="X6" s="4" t="s">
        <v>167</v>
      </c>
    </row>
    <row r="7" spans="1:24" x14ac:dyDescent="0.15">
      <c r="G7" s="2" t="s">
        <v>87</v>
      </c>
      <c r="H7" s="4" t="str">
        <f ca="1">MONTH(TODAY())&amp;"月下旬"</f>
        <v>7月下旬</v>
      </c>
      <c r="J7" s="4" t="s">
        <v>200</v>
      </c>
      <c r="N7" s="4" t="s">
        <v>57</v>
      </c>
      <c r="R7" s="4" t="s">
        <v>105</v>
      </c>
      <c r="S7" s="1" t="s">
        <v>104</v>
      </c>
      <c r="V7" s="2" t="s">
        <v>152</v>
      </c>
      <c r="W7" s="4" t="s">
        <v>139</v>
      </c>
    </row>
    <row r="8" spans="1:24" x14ac:dyDescent="0.15">
      <c r="H8" s="4" t="str">
        <f ca="1">MONTH(TODAY())+1&amp;"月上旬"</f>
        <v>8月上旬</v>
      </c>
      <c r="N8" s="4" t="s">
        <v>58</v>
      </c>
      <c r="R8" s="4" t="s">
        <v>106</v>
      </c>
      <c r="W8" s="4" t="s">
        <v>154</v>
      </c>
    </row>
    <row r="9" spans="1:24" x14ac:dyDescent="0.15">
      <c r="H9" s="4" t="str">
        <f ca="1">MONTH(TODAY())+1&amp;"月中旬"</f>
        <v>8月中旬</v>
      </c>
      <c r="R9" s="4" t="s">
        <v>109</v>
      </c>
      <c r="W9" s="4" t="s">
        <v>138</v>
      </c>
    </row>
    <row r="10" spans="1:24" x14ac:dyDescent="0.15">
      <c r="H10" s="4" t="str">
        <f ca="1">MONTH(TODAY())+1&amp;"月下旬"</f>
        <v>8月下旬</v>
      </c>
      <c r="R10" s="4" t="s">
        <v>110</v>
      </c>
      <c r="W10" s="4" t="s">
        <v>140</v>
      </c>
    </row>
    <row r="11" spans="1:24" x14ac:dyDescent="0.15">
      <c r="H11" s="4" t="str">
        <f ca="1">MONTH(TODAY())+2&amp;"月上旬"</f>
        <v>9月上旬</v>
      </c>
      <c r="R11" s="4" t="s">
        <v>111</v>
      </c>
      <c r="W11" s="4" t="s">
        <v>155</v>
      </c>
    </row>
    <row r="12" spans="1:24" x14ac:dyDescent="0.15">
      <c r="H12" s="4" t="str">
        <f ca="1">MONTH(TODAY())+2&amp;"月中旬"</f>
        <v>9月中旬</v>
      </c>
      <c r="R12" s="4" t="s">
        <v>156</v>
      </c>
      <c r="W12" s="4" t="s">
        <v>162</v>
      </c>
    </row>
    <row r="13" spans="1:24" x14ac:dyDescent="0.15">
      <c r="H13" s="4" t="str">
        <f ca="1">MONTH(TODAY())+2&amp;"月下旬"</f>
        <v>9月下旬</v>
      </c>
      <c r="R13" s="4" t="s">
        <v>157</v>
      </c>
      <c r="W13" s="4" t="s">
        <v>158</v>
      </c>
    </row>
    <row r="14" spans="1:24" x14ac:dyDescent="0.15">
      <c r="H14" s="4" t="str">
        <f ca="1">MONTH(TODAY())+3&amp;"月上旬"</f>
        <v>10月上旬</v>
      </c>
      <c r="R14" s="4" t="s">
        <v>123</v>
      </c>
      <c r="W14" s="4" t="s">
        <v>159</v>
      </c>
    </row>
    <row r="15" spans="1:24" x14ac:dyDescent="0.15">
      <c r="H15" s="4" t="str">
        <f ca="1">MONTH(TODAY())+3&amp;"月中旬"</f>
        <v>10月中旬</v>
      </c>
      <c r="R15" s="4" t="s">
        <v>112</v>
      </c>
    </row>
    <row r="16" spans="1:24" x14ac:dyDescent="0.15">
      <c r="H16" s="4" t="str">
        <f ca="1">MONTH(TODAY())+3&amp;"月下旬"</f>
        <v>10月下旬</v>
      </c>
      <c r="R16" s="4" t="s">
        <v>120</v>
      </c>
    </row>
  </sheetData>
  <sheetProtection algorithmName="SHA-512" hashValue="ub/S+hbAu9yHzUNGxyUhOr9W2tPTfJhiQfrarXdyryb17Zop0ditLII4F6ee0/25yQvKcKQQ69JjnDDZJZTqlQ==" saltValue="ObpEt/AxZ7Dn6E6XIYu/0g==" spinCount="100000" sheet="1" objects="1" scenarios="1"/>
  <mergeCells count="24">
    <mergeCell ref="T1:W1"/>
    <mergeCell ref="T2:T3"/>
    <mergeCell ref="A1:J1"/>
    <mergeCell ref="K1:S1"/>
    <mergeCell ref="U2:U3"/>
    <mergeCell ref="V2:V3"/>
    <mergeCell ref="Q2:Q3"/>
    <mergeCell ref="R2:R3"/>
    <mergeCell ref="S2:S3"/>
    <mergeCell ref="N2:O2"/>
    <mergeCell ref="A2:A3"/>
    <mergeCell ref="B2:B3"/>
    <mergeCell ref="C2:C3"/>
    <mergeCell ref="D2:F2"/>
    <mergeCell ref="G2:G3"/>
    <mergeCell ref="X2:X3"/>
    <mergeCell ref="M2:M3"/>
    <mergeCell ref="P2:P3"/>
    <mergeCell ref="H2:H3"/>
    <mergeCell ref="I2:I3"/>
    <mergeCell ref="J2:J3"/>
    <mergeCell ref="K2:K3"/>
    <mergeCell ref="L2:L3"/>
    <mergeCell ref="W2:W3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はじめに</vt:lpstr>
      <vt:lpstr>土質試験</vt:lpstr>
      <vt:lpstr>岩石試験</vt:lpstr>
      <vt:lpstr>バックデータ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2025-07-01T01:00:23Z</dcterms:modified>
</cp:coreProperties>
</file>